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FMI_2019\Exams\EXAMS JAN2019\"/>
    </mc:Choice>
  </mc:AlternateContent>
  <bookViews>
    <workbookView xWindow="0" yWindow="0" windowWidth="19200" windowHeight="6730"/>
  </bookViews>
  <sheets>
    <sheet name="listaDeAlunos_MIF-FI_24-1-2020." sheetId="1" r:id="rId1"/>
    <sheet name="Sheet1" sheetId="2" r:id="rId2"/>
  </sheets>
  <definedNames>
    <definedName name="_xlnm.Print_Area" localSheetId="0">'listaDeAlunos_MIF-FI_24-1-2020.'!$A$5:$AE$60</definedName>
    <definedName name="_xlnm.Print_Area" localSheetId="1">Sheet1!$A$1:$C$56</definedName>
  </definedNames>
  <calcPr calcId="152511" concurrentCalc="0" concurrentManualCount="4"/>
</workbook>
</file>

<file path=xl/calcChain.xml><?xml version="1.0" encoding="utf-8"?>
<calcChain xmlns="http://schemas.openxmlformats.org/spreadsheetml/2006/main">
  <c r="AC6" i="1" l="1"/>
  <c r="AE6" i="1"/>
  <c r="AE63" i="1"/>
  <c r="AB50" i="1"/>
  <c r="AC50" i="1"/>
  <c r="AC63" i="1"/>
  <c r="AB63" i="1"/>
  <c r="AA63" i="1"/>
  <c r="Z63" i="1"/>
  <c r="Y63" i="1"/>
  <c r="X63" i="1"/>
  <c r="W63" i="1"/>
  <c r="V63" i="1"/>
  <c r="U63" i="1"/>
  <c r="T63" i="1"/>
  <c r="AE62" i="1"/>
  <c r="AC62" i="1"/>
  <c r="AB62" i="1"/>
  <c r="AA62" i="1"/>
  <c r="Z62" i="1"/>
  <c r="Y62" i="1"/>
  <c r="X62" i="1"/>
  <c r="W62" i="1"/>
  <c r="V62" i="1"/>
  <c r="U62" i="1"/>
  <c r="T62" i="1"/>
  <c r="S6" i="1"/>
  <c r="AB6" i="1"/>
  <c r="S8" i="1"/>
  <c r="S10" i="1"/>
  <c r="S11" i="1"/>
  <c r="S12" i="1"/>
  <c r="S14" i="1"/>
  <c r="S15" i="1"/>
  <c r="S21" i="1"/>
  <c r="S23" i="1"/>
  <c r="S24" i="1"/>
  <c r="S26" i="1"/>
  <c r="S27" i="1"/>
  <c r="S30" i="1"/>
  <c r="S35" i="1"/>
  <c r="S38" i="1"/>
  <c r="S41" i="1"/>
  <c r="S42" i="1"/>
  <c r="S45" i="1"/>
  <c r="S47" i="1"/>
  <c r="S48" i="1"/>
  <c r="S49" i="1"/>
  <c r="S50" i="1"/>
  <c r="S53" i="1"/>
  <c r="S54" i="1"/>
  <c r="S55" i="1"/>
  <c r="S56" i="1"/>
  <c r="S58" i="1"/>
  <c r="S59" i="1"/>
  <c r="S60" i="1"/>
  <c r="S63" i="1"/>
  <c r="S62" i="1"/>
  <c r="G62" i="1"/>
  <c r="H62" i="1"/>
  <c r="I62" i="1"/>
  <c r="J62" i="1"/>
  <c r="K62" i="1"/>
  <c r="L62" i="1"/>
  <c r="M62" i="1"/>
  <c r="N62" i="1"/>
  <c r="O62" i="1"/>
  <c r="P62" i="1"/>
  <c r="Q62" i="1"/>
  <c r="R62" i="1"/>
  <c r="G63" i="1"/>
  <c r="H63" i="1"/>
  <c r="I63" i="1"/>
  <c r="J63" i="1"/>
  <c r="K63" i="1"/>
  <c r="L63" i="1"/>
  <c r="M63" i="1"/>
  <c r="N63" i="1"/>
  <c r="O63" i="1"/>
  <c r="P63" i="1"/>
  <c r="Q63" i="1"/>
  <c r="R63" i="1"/>
  <c r="F63" i="1"/>
  <c r="F62" i="1"/>
  <c r="AB59" i="1"/>
  <c r="AC59" i="1"/>
  <c r="AE59" i="1"/>
  <c r="AB45" i="1"/>
  <c r="AC45" i="1"/>
  <c r="AE45" i="1"/>
  <c r="AB30" i="1"/>
  <c r="AC30" i="1"/>
  <c r="AE30" i="1"/>
  <c r="AB41" i="1"/>
  <c r="AC41" i="1"/>
  <c r="AE41" i="1"/>
  <c r="AB38" i="1"/>
  <c r="AC38" i="1"/>
  <c r="AE38" i="1"/>
  <c r="AB24" i="1"/>
  <c r="AC24" i="1"/>
  <c r="AE24" i="1"/>
  <c r="AB27" i="1"/>
  <c r="AC27" i="1"/>
  <c r="AE27" i="1"/>
  <c r="AB58" i="1"/>
  <c r="AC58" i="1"/>
  <c r="AE58" i="1"/>
  <c r="AB15" i="1"/>
  <c r="AC15" i="1"/>
  <c r="AE15" i="1"/>
  <c r="AB26" i="1"/>
  <c r="AC26" i="1"/>
  <c r="AE26" i="1"/>
  <c r="AB12" i="1"/>
  <c r="AC12" i="1"/>
  <c r="AB53" i="1"/>
  <c r="AC53" i="1"/>
  <c r="AE53" i="1"/>
  <c r="AB47" i="1"/>
  <c r="AC47" i="1"/>
  <c r="AE47" i="1"/>
  <c r="AB42" i="1"/>
  <c r="AC42" i="1"/>
  <c r="AE42" i="1"/>
  <c r="AB10" i="1"/>
  <c r="AC10" i="1"/>
  <c r="AE10" i="1"/>
  <c r="AB49" i="1"/>
  <c r="AC49" i="1"/>
  <c r="AE49" i="1"/>
  <c r="AB48" i="1"/>
  <c r="AC48" i="1"/>
  <c r="AE48" i="1"/>
  <c r="AB23" i="1"/>
  <c r="AC23" i="1"/>
  <c r="AE23" i="1"/>
  <c r="AB54" i="1"/>
  <c r="AC54" i="1"/>
  <c r="AE54" i="1"/>
  <c r="AB8" i="1"/>
  <c r="AC8" i="1"/>
  <c r="AE8" i="1"/>
  <c r="AB60" i="1"/>
  <c r="AB35" i="1"/>
  <c r="AC35" i="1"/>
  <c r="AE35" i="1"/>
  <c r="AB14" i="1"/>
  <c r="AC14" i="1"/>
  <c r="AB21" i="1"/>
  <c r="AC21" i="1"/>
  <c r="AB55" i="1"/>
  <c r="AC55" i="1"/>
  <c r="AB4" i="1"/>
  <c r="AE21" i="1"/>
  <c r="AC60" i="1"/>
  <c r="AE60" i="1"/>
  <c r="AE14" i="1"/>
  <c r="S4" i="1"/>
</calcChain>
</file>

<file path=xl/sharedStrings.xml><?xml version="1.0" encoding="utf-8"?>
<sst xmlns="http://schemas.openxmlformats.org/spreadsheetml/2006/main" count="495" uniqueCount="269">
  <si>
    <t>Número</t>
  </si>
  <si>
    <t>Degree</t>
  </si>
  <si>
    <t>Nome</t>
  </si>
  <si>
    <t>E-Mail</t>
  </si>
  <si>
    <t>34456</t>
  </si>
  <si>
    <t>1</t>
  </si>
  <si>
    <t>Matemática Aplicada à Economia e à Gestão</t>
  </si>
  <si>
    <t/>
  </si>
  <si>
    <t>JOANA CLARA ROQUE ROCHA</t>
  </si>
  <si>
    <t>37</t>
  </si>
  <si>
    <t>l34456@phd.iseg.ulisboa.pt</t>
  </si>
  <si>
    <t>46649</t>
  </si>
  <si>
    <t>5</t>
  </si>
  <si>
    <t>Actuarial Science</t>
  </si>
  <si>
    <t>YANN DUFOUR</t>
  </si>
  <si>
    <t>29</t>
  </si>
  <si>
    <t>l46649@aln.iseg.ulisboa.pt</t>
  </si>
  <si>
    <t>46875</t>
  </si>
  <si>
    <t>RICARDO JORGE BASTOS VIEGAS</t>
  </si>
  <si>
    <t>4</t>
  </si>
  <si>
    <t>ricardoviegas@aln.iseg.ulisboa.pt</t>
  </si>
  <si>
    <t>46974</t>
  </si>
  <si>
    <t>FREDERICO JORGE MACHADO PINHEIRO</t>
  </si>
  <si>
    <t>24</t>
  </si>
  <si>
    <t>l46974@aln.iseg.ulisboa.pt</t>
  </si>
  <si>
    <t>47246</t>
  </si>
  <si>
    <t>Mathematical Finance</t>
  </si>
  <si>
    <t>PEDRO GABRIEL DE OLIVEIRA MATIAS</t>
  </si>
  <si>
    <t>41</t>
  </si>
  <si>
    <t>l47246@aln.iseg.ulisboa.pt</t>
  </si>
  <si>
    <t>47553</t>
  </si>
  <si>
    <t>FAYSEL KHARAB</t>
  </si>
  <si>
    <t>31</t>
  </si>
  <si>
    <t>l47553@aln.iseg.ulisboa.pt</t>
  </si>
  <si>
    <t>48547</t>
  </si>
  <si>
    <t>MIGUEL GANTES DE ALBERGARIA</t>
  </si>
  <si>
    <t>22</t>
  </si>
  <si>
    <t>l48547@aln.iseg.ulisboa.pt</t>
  </si>
  <si>
    <t>48576</t>
  </si>
  <si>
    <t>CRISTIANA AMARAL CORREIA</t>
  </si>
  <si>
    <t>49</t>
  </si>
  <si>
    <t>l48576@aln.iseg.ulisboa.pt</t>
  </si>
  <si>
    <t>48795</t>
  </si>
  <si>
    <t>MAFALDA VALENTE RICARDO DE SEABRA COELHO</t>
  </si>
  <si>
    <t>21</t>
  </si>
  <si>
    <t>l48795@aln.iseg.ulisboa.pt</t>
  </si>
  <si>
    <t>48807</t>
  </si>
  <si>
    <t>MARIA RITA MOURA VARELA CARRIÇO</t>
  </si>
  <si>
    <t>10</t>
  </si>
  <si>
    <t>l48807@aln.iseg.ulisboa.pt</t>
  </si>
  <si>
    <t>48820</t>
  </si>
  <si>
    <t>PEDRO AFONSO DE SOTOMAYOR CALVARIO</t>
  </si>
  <si>
    <t>20</t>
  </si>
  <si>
    <t>l48820@aln.iseg.ulisboa.pt</t>
  </si>
  <si>
    <t>51242</t>
  </si>
  <si>
    <t>2</t>
  </si>
  <si>
    <t>KONA VISHNUVARDHAN REDDY</t>
  </si>
  <si>
    <t>14</t>
  </si>
  <si>
    <t>l51242@aln.iseg.ulisboa.pt</t>
  </si>
  <si>
    <t>51702</t>
  </si>
  <si>
    <t>MARIO LUIZ ALVES DA COSTA</t>
  </si>
  <si>
    <t>13</t>
  </si>
  <si>
    <t>l51702@aln.iseg.ulisboa.pt</t>
  </si>
  <si>
    <t>52668</t>
  </si>
  <si>
    <t>OMOLERE OLUWATOSIN GBENGA</t>
  </si>
  <si>
    <t>l52668@aln.iseg.ulisboa.pt</t>
  </si>
  <si>
    <t>52670</t>
  </si>
  <si>
    <t>MELANIE JEAN JOERGER</t>
  </si>
  <si>
    <t>53</t>
  </si>
  <si>
    <t>l52670@aln.iseg.ulisboa.pt</t>
  </si>
  <si>
    <t>52672</t>
  </si>
  <si>
    <t>SHADRI ANDRE BUTCHER</t>
  </si>
  <si>
    <t>52</t>
  </si>
  <si>
    <t>l52672@aln.iseg.ulisboa.pt</t>
  </si>
  <si>
    <t>52676</t>
  </si>
  <si>
    <t>AAKASH AHUJA</t>
  </si>
  <si>
    <t>39</t>
  </si>
  <si>
    <t>l52676@aln.iseg.ulisboa.pt</t>
  </si>
  <si>
    <t>52682</t>
  </si>
  <si>
    <t>RODOLFO MONFILIER PERES</t>
  </si>
  <si>
    <t>23</t>
  </si>
  <si>
    <t>l52682@aln.iseg.ulisboa.pt</t>
  </si>
  <si>
    <t>52688</t>
  </si>
  <si>
    <t>ROBERTO CARCACHE FLORES</t>
  </si>
  <si>
    <t>36</t>
  </si>
  <si>
    <t>l52688@aln.iseg.ulisboa.pt</t>
  </si>
  <si>
    <t>52715</t>
  </si>
  <si>
    <t>MARIA RODRIGUES DE CARVALHO GARCIA DE CASTRO</t>
  </si>
  <si>
    <t>26</t>
  </si>
  <si>
    <t>l52715@aln.iseg.ulisboa.pt</t>
  </si>
  <si>
    <t>52716</t>
  </si>
  <si>
    <t>FRANCISCA MOREIRA RODRIGUES</t>
  </si>
  <si>
    <t>34</t>
  </si>
  <si>
    <t>l52716@aln.iseg.ulisboa.pt</t>
  </si>
  <si>
    <t>52740</t>
  </si>
  <si>
    <t>MERVE GEDIKLI</t>
  </si>
  <si>
    <t>28</t>
  </si>
  <si>
    <t>l52740@aln.iseg.ulisboa.pt</t>
  </si>
  <si>
    <t>52771</t>
  </si>
  <si>
    <t>JOELLE STRAUTMANN</t>
  </si>
  <si>
    <t>8</t>
  </si>
  <si>
    <t>l52771@aln.iseg.ulisboa.pt</t>
  </si>
  <si>
    <t>52774</t>
  </si>
  <si>
    <t>ANDREIA FILIPA MARTINS ALBINO</t>
  </si>
  <si>
    <t>16</t>
  </si>
  <si>
    <t>l52774@aln.iseg.ulisboa.pt</t>
  </si>
  <si>
    <t>52787</t>
  </si>
  <si>
    <t>MIGUEL DE SÁ FIGUEIREDO PEIXOTO ALVES</t>
  </si>
  <si>
    <t>12</t>
  </si>
  <si>
    <t>l52787@aln.iseg.ulisboa.pt</t>
  </si>
  <si>
    <t>52847</t>
  </si>
  <si>
    <t>MARIANA RODRIGUES DA CUNHA SEMEDO DA LUZ</t>
  </si>
  <si>
    <t>17</t>
  </si>
  <si>
    <t>l52847@aln.iseg.ulisboa.pt</t>
  </si>
  <si>
    <t>52870</t>
  </si>
  <si>
    <t>JOANA LARANJEIRO DA SILVA</t>
  </si>
  <si>
    <t>42</t>
  </si>
  <si>
    <t>l52870@aln.iseg.ulisboa.pt</t>
  </si>
  <si>
    <t>52907</t>
  </si>
  <si>
    <t>FRANCISCA HINTZE RIBEIRO MACHADO DE MEDEIROS</t>
  </si>
  <si>
    <t>32</t>
  </si>
  <si>
    <t>l52907@aln.iseg.ulisboa.pt</t>
  </si>
  <si>
    <t>52919</t>
  </si>
  <si>
    <t>CATARINA SOARES PEREIRA</t>
  </si>
  <si>
    <t>56</t>
  </si>
  <si>
    <t>l52919@aln.iseg.ulisboa.pt</t>
  </si>
  <si>
    <t>53010</t>
  </si>
  <si>
    <t>IÑIGO RESCO SAN JOSE</t>
  </si>
  <si>
    <t>44</t>
  </si>
  <si>
    <t>l53010@aln.iseg.ulisboa.pt</t>
  </si>
  <si>
    <t>53016</t>
  </si>
  <si>
    <t>GIL DUARTE MELO AZEVEDO</t>
  </si>
  <si>
    <t>43</t>
  </si>
  <si>
    <t>l53016@aln.iseg.ulisboa.pt</t>
  </si>
  <si>
    <t>53038</t>
  </si>
  <si>
    <t>VICTOR ALEXANDRE DE MOURA REIS</t>
  </si>
  <si>
    <t>47</t>
  </si>
  <si>
    <t>l53038@aln.iseg.ulisboa.pt</t>
  </si>
  <si>
    <t>53052</t>
  </si>
  <si>
    <t>ANDREA HAUSER</t>
  </si>
  <si>
    <t>50</t>
  </si>
  <si>
    <t>l53052@aln.iseg.ulisboa.pt</t>
  </si>
  <si>
    <t>53061</t>
  </si>
  <si>
    <t>PAMELLA GIHOZO UWASE</t>
  </si>
  <si>
    <t>33</t>
  </si>
  <si>
    <t>l53061@aln.iseg.ulisboa.pt</t>
  </si>
  <si>
    <t>53075</t>
  </si>
  <si>
    <t>ALAN GUILHERME PINHEIRO</t>
  </si>
  <si>
    <t>l53075@aln.iseg.ulisboa.pt</t>
  </si>
  <si>
    <t>53099</t>
  </si>
  <si>
    <t>ANA LUÍSA PAQUETE MARQUES</t>
  </si>
  <si>
    <t>35</t>
  </si>
  <si>
    <t>l53099@aln.iseg.ulisboa.pt</t>
  </si>
  <si>
    <t>53100</t>
  </si>
  <si>
    <t>JAIRO MOREIRA CAETANO DA SILVA</t>
  </si>
  <si>
    <t>l53100@aln.iseg.ulisboa.pt</t>
  </si>
  <si>
    <t>53172</t>
  </si>
  <si>
    <t>SÍLVIA MONTEIRO OLIVEIRA</t>
  </si>
  <si>
    <t>6</t>
  </si>
  <si>
    <t>l53172@aln.iseg.ulisboa.pt</t>
  </si>
  <si>
    <t>53196</t>
  </si>
  <si>
    <t>TAHANI BINTI ABD WAHAB</t>
  </si>
  <si>
    <t>40</t>
  </si>
  <si>
    <t>l53196@aln.iseg.ulisboa.pt</t>
  </si>
  <si>
    <t>53231</t>
  </si>
  <si>
    <t>JOÃO DANIEL PEDREIRINHO SALGADO</t>
  </si>
  <si>
    <t>27</t>
  </si>
  <si>
    <t>l53231@aln.iseg.ulisboa.pt</t>
  </si>
  <si>
    <t>53238</t>
  </si>
  <si>
    <t>DIOGO EMANUEL NUNES BESSA</t>
  </si>
  <si>
    <t>18</t>
  </si>
  <si>
    <t>l53238@aln.iseg.ulisboa.pt</t>
  </si>
  <si>
    <t>53246</t>
  </si>
  <si>
    <t>DIANA ALEXANDRA MONTROND</t>
  </si>
  <si>
    <t>38</t>
  </si>
  <si>
    <t>l53246@aln.iseg.ulisboa.pt</t>
  </si>
  <si>
    <t>53289</t>
  </si>
  <si>
    <t>Finance</t>
  </si>
  <si>
    <t>SEBASTIAN LUBER</t>
  </si>
  <si>
    <t>25</t>
  </si>
  <si>
    <t>l53289@aln.iseg.ulisboa.pt</t>
  </si>
  <si>
    <t>53290</t>
  </si>
  <si>
    <t>Economia Monetária e Financeira</t>
  </si>
  <si>
    <t>MORITZ WIEBKE</t>
  </si>
  <si>
    <t>19</t>
  </si>
  <si>
    <t>l53290@aln.iseg.ulisboa.pt</t>
  </si>
  <si>
    <t>53334</t>
  </si>
  <si>
    <t>ESSI LEHIKOINEN</t>
  </si>
  <si>
    <t>46</t>
  </si>
  <si>
    <t>l53334@aln.iseg.ulisboa.pt</t>
  </si>
  <si>
    <t>53359</t>
  </si>
  <si>
    <t>ANZE AHLIN</t>
  </si>
  <si>
    <t>30</t>
  </si>
  <si>
    <t>l53359@aln.iseg.ulisboa.pt</t>
  </si>
  <si>
    <t>53360</t>
  </si>
  <si>
    <t>ZIGA JARM</t>
  </si>
  <si>
    <t>54</t>
  </si>
  <si>
    <t>l53360@aln.iseg.ulisboa.pt</t>
  </si>
  <si>
    <t>53382</t>
  </si>
  <si>
    <t>AURORA DE GASPARI</t>
  </si>
  <si>
    <t>3</t>
  </si>
  <si>
    <t>l53382@aln.iseg.ulisboa.pt</t>
  </si>
  <si>
    <t>53400</t>
  </si>
  <si>
    <t>ANA PETRANOVIC</t>
  </si>
  <si>
    <t>51</t>
  </si>
  <si>
    <t>l53400@aln.iseg.ulisboa.pt</t>
  </si>
  <si>
    <t>53406</t>
  </si>
  <si>
    <t>AARO LAUKKANEN</t>
  </si>
  <si>
    <t>11</t>
  </si>
  <si>
    <t>l53406@aln.iseg.ulisboa.pt</t>
  </si>
  <si>
    <t>53431</t>
  </si>
  <si>
    <t>LAURA PAOLETTI</t>
  </si>
  <si>
    <t>7</t>
  </si>
  <si>
    <t>l53431@aln.iseg.ulisboa.pt</t>
  </si>
  <si>
    <t>53447</t>
  </si>
  <si>
    <t>Economics</t>
  </si>
  <si>
    <t>MARIOS ANASTASOPOULOS</t>
  </si>
  <si>
    <t>45</t>
  </si>
  <si>
    <t>l53447@aln.iseg.ulisboa.pt</t>
  </si>
  <si>
    <t>53468</t>
  </si>
  <si>
    <t>ANNE-SOPHIE MARGUERITE VIENNE</t>
  </si>
  <si>
    <t>9</t>
  </si>
  <si>
    <t>l53468@aln.iseg.ulisboa.pt</t>
  </si>
  <si>
    <t>53475</t>
  </si>
  <si>
    <t>VALERIO FRISINA</t>
  </si>
  <si>
    <t>15</t>
  </si>
  <si>
    <t>l53475@aln.iseg.ulisboa.pt</t>
  </si>
  <si>
    <t>53484</t>
  </si>
  <si>
    <t>JOANA TORRÃO PINHO</t>
  </si>
  <si>
    <t>48</t>
  </si>
  <si>
    <t>l53484@aln.iseg.ulisboa.pt</t>
  </si>
  <si>
    <t>I 1)</t>
  </si>
  <si>
    <t>I 2)</t>
  </si>
  <si>
    <t>I 3)</t>
  </si>
  <si>
    <t>I 4)</t>
  </si>
  <si>
    <t>I 5)</t>
  </si>
  <si>
    <t>II 1)</t>
  </si>
  <si>
    <t>II 2)</t>
  </si>
  <si>
    <t>II 3)</t>
  </si>
  <si>
    <t>III 1)</t>
  </si>
  <si>
    <t>III 3)</t>
  </si>
  <si>
    <t>TOTAL</t>
  </si>
  <si>
    <t>WRITTEN EXAM</t>
  </si>
  <si>
    <t>III 2 b)</t>
  </si>
  <si>
    <t>III 2 a)</t>
  </si>
  <si>
    <t>III 2 c)</t>
  </si>
  <si>
    <t>COMPUTER EXAM</t>
  </si>
  <si>
    <t>1)</t>
  </si>
  <si>
    <t>2)</t>
  </si>
  <si>
    <t>3)</t>
  </si>
  <si>
    <t>4)</t>
  </si>
  <si>
    <t>5)</t>
  </si>
  <si>
    <t>6)</t>
  </si>
  <si>
    <t>7)</t>
  </si>
  <si>
    <t>8)</t>
  </si>
  <si>
    <t>D</t>
  </si>
  <si>
    <t>FMI - 2019/2020</t>
  </si>
  <si>
    <t>Master Actuarial Sciences &amp; Mathematical Finance</t>
  </si>
  <si>
    <t>TOTAL FINAL</t>
  </si>
  <si>
    <t>GAME</t>
  </si>
  <si>
    <t>OBSERV.</t>
  </si>
  <si>
    <t>(1)</t>
  </si>
  <si>
    <t>AVERAGE</t>
  </si>
  <si>
    <t>ST DEV</t>
  </si>
  <si>
    <t>F</t>
  </si>
  <si>
    <t>Oral examination required for grades above 18. Please call the teacher in order to book the oral examination if you want it.</t>
  </si>
  <si>
    <t>TOT. W.E.</t>
  </si>
  <si>
    <t>TOT. C.E.</t>
  </si>
  <si>
    <t>Act.: Exam 14-01-2020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</si>
</sst>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2" fontId="1" fillId="0" borderId="0" xfId="0" applyNumberFormat="1" applyFont="1" applyFill="1"/>
    <xf numFmtId="1" fontId="1" fillId="0" borderId="0" xfId="0" applyNumberFormat="1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3" fillId="2" borderId="0" xfId="0" applyFont="1" applyFill="1"/>
    <xf numFmtId="0" fontId="1" fillId="2" borderId="0" xfId="0" applyFont="1" applyFill="1"/>
    <xf numFmtId="9" fontId="3" fillId="2" borderId="0" xfId="0" applyNumberFormat="1" applyFont="1" applyFill="1"/>
    <xf numFmtId="0" fontId="3" fillId="3" borderId="0" xfId="0" quotePrefix="1" applyFont="1" applyFill="1" applyAlignment="1">
      <alignment horizontal="left"/>
    </xf>
    <xf numFmtId="0" fontId="1" fillId="3" borderId="0" xfId="0" applyFont="1" applyFill="1"/>
    <xf numFmtId="9" fontId="3" fillId="3" borderId="0" xfId="0" applyNumberFormat="1" applyFont="1" applyFill="1"/>
    <xf numFmtId="0" fontId="1" fillId="0" borderId="0" xfId="0" quotePrefix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3" fillId="4" borderId="1" xfId="0" quotePrefix="1" applyFont="1" applyFill="1" applyBorder="1" applyAlignment="1">
      <alignment horizontal="center" vertical="center" wrapText="1"/>
    </xf>
    <xf numFmtId="1" fontId="3" fillId="4" borderId="0" xfId="0" applyNumberFormat="1" applyFont="1" applyFill="1"/>
    <xf numFmtId="1" fontId="3" fillId="4" borderId="0" xfId="0" applyNumberFormat="1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2" fontId="1" fillId="2" borderId="0" xfId="0" applyNumberFormat="1" applyFont="1" applyFill="1"/>
    <xf numFmtId="0" fontId="3" fillId="3" borderId="1" xfId="0" quotePrefix="1" applyFont="1" applyFill="1" applyBorder="1" applyAlignment="1">
      <alignment horizontal="center" vertical="center"/>
    </xf>
    <xf numFmtId="164" fontId="1" fillId="3" borderId="0" xfId="0" applyNumberFormat="1" applyFont="1" applyFill="1"/>
    <xf numFmtId="0" fontId="5" fillId="0" borderId="0" xfId="0" quotePrefix="1" applyFont="1" applyFill="1" applyAlignment="1"/>
    <xf numFmtId="0" fontId="2" fillId="0" borderId="1" xfId="0" quotePrefix="1" applyFont="1" applyFill="1" applyBorder="1" applyAlignment="1">
      <alignment horizontal="center" vertical="center" wrapText="1"/>
    </xf>
    <xf numFmtId="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workbookViewId="0">
      <pane xSplit="5" ySplit="5" topLeftCell="U6" activePane="bottomRight" state="frozen"/>
      <selection pane="topRight" activeCell="F1" sqref="F1"/>
      <selection pane="bottomLeft" activeCell="A6" sqref="A6"/>
      <selection pane="bottomRight" activeCell="AE6" sqref="AE6"/>
    </sheetView>
  </sheetViews>
  <sheetFormatPr defaultRowHeight="14.5" x14ac:dyDescent="0.35"/>
  <cols>
    <col min="1" max="1" width="7.6328125" style="2" customWidth="1"/>
    <col min="2" max="2" width="30.08984375" style="2" hidden="1" customWidth="1"/>
    <col min="3" max="3" width="46.54296875" style="2" bestFit="1" customWidth="1"/>
    <col min="4" max="4" width="10.7265625" style="2" customWidth="1"/>
    <col min="5" max="5" width="21" style="2" hidden="1" customWidth="1"/>
    <col min="6" max="18" width="6.54296875" style="2" customWidth="1"/>
    <col min="19" max="19" width="9.08984375" style="2" customWidth="1"/>
    <col min="20" max="27" width="6.54296875" style="2" customWidth="1"/>
    <col min="28" max="28" width="8.7265625" style="2" customWidth="1"/>
    <col min="29" max="30" width="9.6328125" style="2" customWidth="1"/>
    <col min="31" max="31" width="7.6328125" style="2" customWidth="1"/>
    <col min="32" max="32" width="8" style="2" bestFit="1" customWidth="1"/>
    <col min="33" max="42" width="9.6328125" style="2" customWidth="1"/>
    <col min="43" max="257" width="21.08984375" style="2" customWidth="1"/>
    <col min="258" max="16384" width="8.7265625" style="2"/>
  </cols>
  <sheetData>
    <row r="1" spans="1:33" ht="21" x14ac:dyDescent="0.5">
      <c r="C1" s="8" t="s">
        <v>256</v>
      </c>
    </row>
    <row r="2" spans="1:33" x14ac:dyDescent="0.35">
      <c r="C2" s="1" t="s">
        <v>257</v>
      </c>
    </row>
    <row r="3" spans="1:33" x14ac:dyDescent="0.35">
      <c r="F3" s="12" t="s">
        <v>242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>
        <v>0.7</v>
      </c>
      <c r="T3" s="15" t="s">
        <v>246</v>
      </c>
      <c r="U3" s="16"/>
      <c r="V3" s="16"/>
      <c r="W3" s="16"/>
      <c r="X3" s="16"/>
      <c r="Y3" s="16"/>
      <c r="Z3" s="16"/>
      <c r="AA3" s="16"/>
      <c r="AB3" s="17">
        <v>0.3</v>
      </c>
      <c r="AC3" s="30">
        <v>1</v>
      </c>
      <c r="AE3" s="22"/>
    </row>
    <row r="4" spans="1:33" x14ac:dyDescent="0.35">
      <c r="F4" s="3">
        <v>10</v>
      </c>
      <c r="G4" s="3">
        <v>5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5</v>
      </c>
      <c r="O4" s="3">
        <v>5</v>
      </c>
      <c r="P4" s="3">
        <v>5</v>
      </c>
      <c r="Q4" s="3">
        <v>5</v>
      </c>
      <c r="R4" s="3">
        <v>5</v>
      </c>
      <c r="S4" s="3">
        <f>SUM(F4:R4)</f>
        <v>100</v>
      </c>
      <c r="T4" s="3">
        <v>10</v>
      </c>
      <c r="U4" s="3">
        <v>10</v>
      </c>
      <c r="V4" s="3">
        <v>10</v>
      </c>
      <c r="W4" s="3">
        <v>15</v>
      </c>
      <c r="X4" s="3">
        <v>15</v>
      </c>
      <c r="Y4" s="3">
        <v>15</v>
      </c>
      <c r="Z4" s="3">
        <v>10</v>
      </c>
      <c r="AA4" s="3">
        <v>15</v>
      </c>
      <c r="AB4" s="3">
        <f>SUM(T4:AA4)</f>
        <v>100</v>
      </c>
    </row>
    <row r="5" spans="1:33" ht="29" x14ac:dyDescent="0.35">
      <c r="A5" s="9" t="s">
        <v>0</v>
      </c>
      <c r="B5" s="9" t="s">
        <v>1</v>
      </c>
      <c r="C5" s="9" t="s">
        <v>2</v>
      </c>
      <c r="D5" s="29" t="s">
        <v>268</v>
      </c>
      <c r="E5" s="10" t="s">
        <v>3</v>
      </c>
      <c r="F5" s="4" t="s">
        <v>231</v>
      </c>
      <c r="G5" s="5" t="s">
        <v>232</v>
      </c>
      <c r="H5" s="5" t="s">
        <v>233</v>
      </c>
      <c r="I5" s="5" t="s">
        <v>234</v>
      </c>
      <c r="J5" s="5" t="s">
        <v>235</v>
      </c>
      <c r="K5" s="5" t="s">
        <v>236</v>
      </c>
      <c r="L5" s="5" t="s">
        <v>237</v>
      </c>
      <c r="M5" s="5" t="s">
        <v>238</v>
      </c>
      <c r="N5" s="5" t="s">
        <v>239</v>
      </c>
      <c r="O5" s="5" t="s">
        <v>244</v>
      </c>
      <c r="P5" s="5" t="s">
        <v>243</v>
      </c>
      <c r="Q5" s="5" t="s">
        <v>245</v>
      </c>
      <c r="R5" s="5" t="s">
        <v>240</v>
      </c>
      <c r="S5" s="24" t="s">
        <v>266</v>
      </c>
      <c r="T5" s="5" t="s">
        <v>247</v>
      </c>
      <c r="U5" s="5" t="s">
        <v>248</v>
      </c>
      <c r="V5" s="5" t="s">
        <v>249</v>
      </c>
      <c r="W5" s="5" t="s">
        <v>250</v>
      </c>
      <c r="X5" s="5" t="s">
        <v>251</v>
      </c>
      <c r="Y5" s="5" t="s">
        <v>252</v>
      </c>
      <c r="Z5" s="5" t="s">
        <v>253</v>
      </c>
      <c r="AA5" s="5" t="s">
        <v>254</v>
      </c>
      <c r="AB5" s="26" t="s">
        <v>267</v>
      </c>
      <c r="AC5" s="5" t="s">
        <v>241</v>
      </c>
      <c r="AD5" s="5" t="s">
        <v>259</v>
      </c>
      <c r="AE5" s="21" t="s">
        <v>258</v>
      </c>
      <c r="AF5" s="5" t="s">
        <v>260</v>
      </c>
    </row>
    <row r="6" spans="1:33" x14ac:dyDescent="0.35">
      <c r="A6" s="11" t="s">
        <v>146</v>
      </c>
      <c r="B6" s="11" t="s">
        <v>13</v>
      </c>
      <c r="C6" s="11" t="s">
        <v>147</v>
      </c>
      <c r="D6" s="11" t="s">
        <v>5</v>
      </c>
      <c r="E6" s="11" t="s">
        <v>148</v>
      </c>
      <c r="F6" s="6">
        <v>10</v>
      </c>
      <c r="G6" s="6">
        <v>5</v>
      </c>
      <c r="H6" s="6">
        <v>10</v>
      </c>
      <c r="I6" s="6">
        <v>7.5</v>
      </c>
      <c r="J6" s="6">
        <v>5</v>
      </c>
      <c r="K6" s="6">
        <v>5</v>
      </c>
      <c r="L6" s="6">
        <v>10</v>
      </c>
      <c r="M6" s="6">
        <v>0</v>
      </c>
      <c r="N6" s="6">
        <v>5</v>
      </c>
      <c r="O6" s="6">
        <v>2.5</v>
      </c>
      <c r="P6" s="6">
        <v>2.5</v>
      </c>
      <c r="Q6" s="6">
        <v>2.5</v>
      </c>
      <c r="R6" s="6">
        <v>5</v>
      </c>
      <c r="S6" s="25">
        <f>SUM(F6:R6)</f>
        <v>70</v>
      </c>
      <c r="T6" s="2">
        <v>10</v>
      </c>
      <c r="U6" s="2">
        <v>10</v>
      </c>
      <c r="V6" s="2">
        <v>5</v>
      </c>
      <c r="W6" s="2">
        <v>15</v>
      </c>
      <c r="X6" s="2">
        <v>0</v>
      </c>
      <c r="Y6" s="2">
        <v>7.5</v>
      </c>
      <c r="Z6" s="2">
        <v>5</v>
      </c>
      <c r="AA6" s="2">
        <v>15</v>
      </c>
      <c r="AB6" s="27">
        <f>SUM(T6:AA6)</f>
        <v>67.5</v>
      </c>
      <c r="AC6" s="6">
        <f>(S6*$S$3+AB6*$AB$3)*0.2</f>
        <v>13.850000000000001</v>
      </c>
      <c r="AD6" s="6"/>
      <c r="AE6" s="22">
        <f>ROUND(AC6,0)</f>
        <v>14</v>
      </c>
    </row>
    <row r="7" spans="1:33" x14ac:dyDescent="0.35">
      <c r="A7" s="11" t="s">
        <v>63</v>
      </c>
      <c r="B7" s="11" t="s">
        <v>13</v>
      </c>
      <c r="C7" s="11" t="s">
        <v>64</v>
      </c>
      <c r="D7" s="11" t="s">
        <v>55</v>
      </c>
      <c r="E7" s="11" t="s">
        <v>65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5"/>
      <c r="AB7" s="16"/>
      <c r="AE7" s="23" t="s">
        <v>264</v>
      </c>
    </row>
    <row r="8" spans="1:33" x14ac:dyDescent="0.35">
      <c r="A8" s="11" t="s">
        <v>198</v>
      </c>
      <c r="B8" s="11" t="s">
        <v>182</v>
      </c>
      <c r="C8" s="11" t="s">
        <v>199</v>
      </c>
      <c r="D8" s="11" t="s">
        <v>200</v>
      </c>
      <c r="E8" s="11" t="s">
        <v>201</v>
      </c>
      <c r="F8" s="6">
        <v>10</v>
      </c>
      <c r="G8" s="6">
        <v>5</v>
      </c>
      <c r="H8" s="6">
        <v>10</v>
      </c>
      <c r="I8" s="6">
        <v>10</v>
      </c>
      <c r="J8" s="6">
        <v>10</v>
      </c>
      <c r="K8" s="6">
        <v>7.5</v>
      </c>
      <c r="L8" s="6">
        <v>7.5</v>
      </c>
      <c r="M8" s="6">
        <v>0</v>
      </c>
      <c r="N8" s="6">
        <v>5</v>
      </c>
      <c r="O8" s="6">
        <v>5</v>
      </c>
      <c r="P8" s="6">
        <v>2.5</v>
      </c>
      <c r="Q8" s="6">
        <v>2.5</v>
      </c>
      <c r="R8" s="6">
        <v>5</v>
      </c>
      <c r="S8" s="25">
        <f>SUM(F8:R8)</f>
        <v>80</v>
      </c>
      <c r="T8" s="2">
        <v>10</v>
      </c>
      <c r="U8" s="7">
        <v>10</v>
      </c>
      <c r="V8" s="7">
        <v>10</v>
      </c>
      <c r="W8" s="7">
        <v>15</v>
      </c>
      <c r="X8" s="7">
        <v>15</v>
      </c>
      <c r="Y8" s="7">
        <v>0</v>
      </c>
      <c r="Z8" s="7">
        <v>10</v>
      </c>
      <c r="AA8" s="7">
        <v>15</v>
      </c>
      <c r="AB8" s="27">
        <f>SUM(T8:AA8)</f>
        <v>85</v>
      </c>
      <c r="AC8" s="6">
        <f>(S8*$S$3+AB8*$AB$3)*0.2</f>
        <v>16.3</v>
      </c>
      <c r="AD8" s="6"/>
      <c r="AE8" s="22">
        <f>ROUND(AC8,0)</f>
        <v>16</v>
      </c>
    </row>
    <row r="9" spans="1:33" x14ac:dyDescent="0.35">
      <c r="A9" s="11" t="s">
        <v>17</v>
      </c>
      <c r="B9" s="11" t="s">
        <v>13</v>
      </c>
      <c r="C9" s="11" t="s">
        <v>18</v>
      </c>
      <c r="D9" s="11" t="s">
        <v>19</v>
      </c>
      <c r="E9" s="11" t="s">
        <v>20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5"/>
      <c r="AB9" s="16"/>
      <c r="AE9" s="23" t="s">
        <v>264</v>
      </c>
    </row>
    <row r="10" spans="1:33" x14ac:dyDescent="0.35">
      <c r="A10" s="11" t="s">
        <v>153</v>
      </c>
      <c r="B10" s="11" t="s">
        <v>13</v>
      </c>
      <c r="C10" s="11" t="s">
        <v>154</v>
      </c>
      <c r="D10" s="11" t="s">
        <v>12</v>
      </c>
      <c r="E10" s="11" t="s">
        <v>155</v>
      </c>
      <c r="F10" s="6">
        <v>10</v>
      </c>
      <c r="G10" s="6">
        <v>5</v>
      </c>
      <c r="H10" s="6">
        <v>10</v>
      </c>
      <c r="I10" s="6">
        <v>0</v>
      </c>
      <c r="J10" s="6">
        <v>10</v>
      </c>
      <c r="K10" s="6">
        <v>7.5</v>
      </c>
      <c r="L10" s="6">
        <v>10</v>
      </c>
      <c r="M10" s="6">
        <v>10</v>
      </c>
      <c r="N10" s="6">
        <v>5</v>
      </c>
      <c r="O10" s="6">
        <v>5</v>
      </c>
      <c r="P10" s="6">
        <v>5</v>
      </c>
      <c r="Q10" s="6">
        <v>2.5</v>
      </c>
      <c r="R10" s="6">
        <v>5</v>
      </c>
      <c r="S10" s="25">
        <f>SUM(F10:R10)</f>
        <v>85</v>
      </c>
      <c r="T10" s="2">
        <v>7.5</v>
      </c>
      <c r="U10" s="2">
        <v>10</v>
      </c>
      <c r="V10" s="2">
        <v>10</v>
      </c>
      <c r="W10" s="7">
        <v>15</v>
      </c>
      <c r="X10" s="7">
        <v>15</v>
      </c>
      <c r="Y10" s="7">
        <v>15</v>
      </c>
      <c r="Z10" s="7">
        <v>10</v>
      </c>
      <c r="AA10" s="7">
        <v>15</v>
      </c>
      <c r="AB10" s="27">
        <f>SUM(T10:AA10)</f>
        <v>97.5</v>
      </c>
      <c r="AC10" s="6">
        <f>(S10*$S$3+AB10*$AB$3)*0.2</f>
        <v>17.75</v>
      </c>
      <c r="AD10" s="6"/>
      <c r="AE10" s="22">
        <f>ROUND(AC10,0)</f>
        <v>18</v>
      </c>
    </row>
    <row r="11" spans="1:33" x14ac:dyDescent="0.35">
      <c r="A11" s="11" t="s">
        <v>156</v>
      </c>
      <c r="B11" s="11" t="s">
        <v>26</v>
      </c>
      <c r="C11" s="11" t="s">
        <v>157</v>
      </c>
      <c r="D11" s="11" t="s">
        <v>158</v>
      </c>
      <c r="E11" s="11" t="s">
        <v>159</v>
      </c>
      <c r="F11" s="6">
        <v>0</v>
      </c>
      <c r="G11" s="6">
        <v>5</v>
      </c>
      <c r="H11" s="6">
        <v>10</v>
      </c>
      <c r="I11" s="6">
        <v>5</v>
      </c>
      <c r="J11" s="6">
        <v>0</v>
      </c>
      <c r="K11" s="6">
        <v>7.5</v>
      </c>
      <c r="L11" s="6">
        <v>0</v>
      </c>
      <c r="M11" s="6">
        <v>0</v>
      </c>
      <c r="N11" s="6">
        <v>0</v>
      </c>
      <c r="O11" s="6">
        <v>5</v>
      </c>
      <c r="P11" s="6">
        <v>2.5</v>
      </c>
      <c r="Q11" s="6">
        <v>2.5</v>
      </c>
      <c r="R11" s="6">
        <v>5</v>
      </c>
      <c r="S11" s="25">
        <f>SUM(F11:R11)</f>
        <v>42.5</v>
      </c>
      <c r="T11" s="28"/>
      <c r="U11" s="28"/>
      <c r="V11" s="28"/>
      <c r="W11" s="28"/>
      <c r="X11" s="28"/>
      <c r="Y11" s="28"/>
      <c r="Z11" s="28"/>
      <c r="AA11" s="28"/>
      <c r="AB11" s="27" t="s">
        <v>255</v>
      </c>
      <c r="AC11" s="6" t="s">
        <v>255</v>
      </c>
      <c r="AD11" s="6"/>
      <c r="AE11" s="23" t="s">
        <v>255</v>
      </c>
    </row>
    <row r="12" spans="1:33" x14ac:dyDescent="0.35">
      <c r="A12" s="11" t="s">
        <v>210</v>
      </c>
      <c r="B12" s="11" t="s">
        <v>182</v>
      </c>
      <c r="C12" s="11" t="s">
        <v>211</v>
      </c>
      <c r="D12" s="11" t="s">
        <v>212</v>
      </c>
      <c r="E12" s="11" t="s">
        <v>213</v>
      </c>
      <c r="F12" s="6">
        <v>10</v>
      </c>
      <c r="G12" s="6">
        <v>5</v>
      </c>
      <c r="H12" s="6">
        <v>10</v>
      </c>
      <c r="I12" s="6">
        <v>10</v>
      </c>
      <c r="J12" s="6">
        <v>10</v>
      </c>
      <c r="K12" s="6">
        <v>7.5</v>
      </c>
      <c r="L12" s="6">
        <v>10</v>
      </c>
      <c r="M12" s="6">
        <v>10</v>
      </c>
      <c r="N12" s="6">
        <v>5</v>
      </c>
      <c r="O12" s="6">
        <v>0</v>
      </c>
      <c r="P12" s="6">
        <v>5</v>
      </c>
      <c r="Q12" s="6">
        <v>2.5</v>
      </c>
      <c r="R12" s="6">
        <v>5</v>
      </c>
      <c r="S12" s="25">
        <f>SUM(F12:R12)</f>
        <v>90</v>
      </c>
      <c r="T12" s="2">
        <v>10</v>
      </c>
      <c r="U12" s="2">
        <v>10</v>
      </c>
      <c r="V12" s="2">
        <v>10</v>
      </c>
      <c r="W12" s="7">
        <v>15</v>
      </c>
      <c r="X12" s="7">
        <v>15</v>
      </c>
      <c r="Y12" s="7">
        <v>15</v>
      </c>
      <c r="Z12" s="7">
        <v>10</v>
      </c>
      <c r="AA12" s="7">
        <v>0</v>
      </c>
      <c r="AB12" s="27">
        <f>SUM(T12:AA12)</f>
        <v>85</v>
      </c>
      <c r="AC12" s="6">
        <f>(S12*$S$3+AB12*$AB$3)*0.2</f>
        <v>17.7</v>
      </c>
      <c r="AD12" s="6">
        <v>1.5</v>
      </c>
      <c r="AE12" s="22">
        <v>18</v>
      </c>
      <c r="AF12" s="18" t="s">
        <v>261</v>
      </c>
      <c r="AG12" s="20" t="s">
        <v>265</v>
      </c>
    </row>
    <row r="13" spans="1:33" x14ac:dyDescent="0.35">
      <c r="A13" s="11" t="s">
        <v>98</v>
      </c>
      <c r="B13" s="11" t="s">
        <v>13</v>
      </c>
      <c r="C13" s="11" t="s">
        <v>99</v>
      </c>
      <c r="D13" s="11" t="s">
        <v>100</v>
      </c>
      <c r="E13" s="11" t="s">
        <v>101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"/>
      <c r="AB13" s="16"/>
      <c r="AD13" s="2">
        <v>0.5</v>
      </c>
      <c r="AE13" s="23" t="s">
        <v>264</v>
      </c>
    </row>
    <row r="14" spans="1:33" x14ac:dyDescent="0.35">
      <c r="A14" s="11" t="s">
        <v>219</v>
      </c>
      <c r="B14" s="11" t="s">
        <v>26</v>
      </c>
      <c r="C14" s="11" t="s">
        <v>220</v>
      </c>
      <c r="D14" s="11" t="s">
        <v>221</v>
      </c>
      <c r="E14" s="11" t="s">
        <v>222</v>
      </c>
      <c r="F14" s="6">
        <v>10</v>
      </c>
      <c r="G14" s="6">
        <v>5</v>
      </c>
      <c r="H14" s="6">
        <v>10</v>
      </c>
      <c r="I14" s="6">
        <v>7.5</v>
      </c>
      <c r="J14" s="6">
        <v>0</v>
      </c>
      <c r="K14" s="6">
        <v>10</v>
      </c>
      <c r="L14" s="6">
        <v>0</v>
      </c>
      <c r="M14" s="6">
        <v>0</v>
      </c>
      <c r="N14" s="6">
        <v>5</v>
      </c>
      <c r="O14" s="6">
        <v>5</v>
      </c>
      <c r="P14" s="6">
        <v>5</v>
      </c>
      <c r="Q14" s="6">
        <v>2.5</v>
      </c>
      <c r="R14" s="6">
        <v>5</v>
      </c>
      <c r="S14" s="25">
        <f>SUM(F14:R14)</f>
        <v>65</v>
      </c>
      <c r="T14" s="2">
        <v>10</v>
      </c>
      <c r="U14" s="2">
        <v>0</v>
      </c>
      <c r="V14" s="2">
        <v>5</v>
      </c>
      <c r="W14" s="2">
        <v>7.5</v>
      </c>
      <c r="X14" s="2">
        <v>10</v>
      </c>
      <c r="Y14" s="2">
        <v>7.5</v>
      </c>
      <c r="Z14" s="2">
        <v>0</v>
      </c>
      <c r="AA14" s="2">
        <v>2.5</v>
      </c>
      <c r="AB14" s="27">
        <f>SUM(T14:AA14)</f>
        <v>42.5</v>
      </c>
      <c r="AC14" s="6">
        <f>(S14*$S$3+AB14*$AB$3)*0.2</f>
        <v>11.65</v>
      </c>
      <c r="AD14" s="6"/>
      <c r="AE14" s="22">
        <f>ROUND(AC14,0)</f>
        <v>12</v>
      </c>
    </row>
    <row r="15" spans="1:33" x14ac:dyDescent="0.35">
      <c r="A15" s="11" t="s">
        <v>46</v>
      </c>
      <c r="B15" s="11" t="s">
        <v>26</v>
      </c>
      <c r="C15" s="11" t="s">
        <v>47</v>
      </c>
      <c r="D15" s="11" t="s">
        <v>48</v>
      </c>
      <c r="E15" s="11" t="s">
        <v>49</v>
      </c>
      <c r="F15" s="6">
        <v>0</v>
      </c>
      <c r="G15" s="6">
        <v>0</v>
      </c>
      <c r="H15" s="6">
        <v>0</v>
      </c>
      <c r="I15" s="6">
        <v>7.5</v>
      </c>
      <c r="J15" s="6">
        <v>0</v>
      </c>
      <c r="K15" s="6">
        <v>7.5</v>
      </c>
      <c r="L15" s="6">
        <v>0</v>
      </c>
      <c r="M15" s="6">
        <v>0</v>
      </c>
      <c r="N15" s="6">
        <v>5</v>
      </c>
      <c r="O15" s="6">
        <v>0</v>
      </c>
      <c r="P15" s="6">
        <v>2.5</v>
      </c>
      <c r="Q15" s="6">
        <v>0</v>
      </c>
      <c r="R15" s="6">
        <v>0</v>
      </c>
      <c r="S15" s="25">
        <f>SUM(F15:R15)</f>
        <v>22.5</v>
      </c>
      <c r="T15" s="2">
        <v>7.5</v>
      </c>
      <c r="U15" s="2">
        <v>0</v>
      </c>
      <c r="V15" s="2">
        <v>2.5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7">
        <f>SUM(T15:AA15)</f>
        <v>10</v>
      </c>
      <c r="AC15" s="6">
        <f>(S15*$S$3+AB15*$AB$3)*0.2</f>
        <v>3.75</v>
      </c>
      <c r="AD15" s="6"/>
      <c r="AE15" s="22">
        <f>ROUND(AC15,0)</f>
        <v>4</v>
      </c>
    </row>
    <row r="16" spans="1:33" x14ac:dyDescent="0.35">
      <c r="A16" s="11" t="s">
        <v>206</v>
      </c>
      <c r="B16" s="11" t="s">
        <v>177</v>
      </c>
      <c r="C16" s="11" t="s">
        <v>207</v>
      </c>
      <c r="D16" s="11" t="s">
        <v>208</v>
      </c>
      <c r="E16" s="11" t="s">
        <v>209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5"/>
      <c r="AB16" s="16"/>
      <c r="AE16" s="23" t="s">
        <v>264</v>
      </c>
    </row>
    <row r="17" spans="1:31" x14ac:dyDescent="0.35">
      <c r="A17" s="11" t="s">
        <v>106</v>
      </c>
      <c r="B17" s="11" t="s">
        <v>26</v>
      </c>
      <c r="C17" s="11" t="s">
        <v>107</v>
      </c>
      <c r="D17" s="11" t="s">
        <v>108</v>
      </c>
      <c r="E17" s="11" t="s">
        <v>109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5"/>
      <c r="AB17" s="16"/>
      <c r="AE17" s="23" t="s">
        <v>264</v>
      </c>
    </row>
    <row r="18" spans="1:31" x14ac:dyDescent="0.35">
      <c r="A18" s="11" t="s">
        <v>59</v>
      </c>
      <c r="B18" s="11" t="s">
        <v>13</v>
      </c>
      <c r="C18" s="11" t="s">
        <v>60</v>
      </c>
      <c r="D18" s="11" t="s">
        <v>61</v>
      </c>
      <c r="E18" s="11" t="s">
        <v>62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/>
      <c r="AB18" s="16"/>
      <c r="AE18" s="23" t="s">
        <v>264</v>
      </c>
    </row>
    <row r="19" spans="1:31" x14ac:dyDescent="0.35">
      <c r="A19" s="11" t="s">
        <v>54</v>
      </c>
      <c r="B19" s="11" t="s">
        <v>26</v>
      </c>
      <c r="C19" s="11" t="s">
        <v>56</v>
      </c>
      <c r="D19" s="11" t="s">
        <v>57</v>
      </c>
      <c r="E19" s="11" t="s">
        <v>58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5"/>
      <c r="AB19" s="16"/>
      <c r="AE19" s="23" t="s">
        <v>264</v>
      </c>
    </row>
    <row r="20" spans="1:31" x14ac:dyDescent="0.35">
      <c r="A20" s="11" t="s">
        <v>223</v>
      </c>
      <c r="B20" s="11" t="s">
        <v>182</v>
      </c>
      <c r="C20" s="11" t="s">
        <v>224</v>
      </c>
      <c r="D20" s="11" t="s">
        <v>225</v>
      </c>
      <c r="E20" s="11" t="s">
        <v>226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25" t="s">
        <v>255</v>
      </c>
      <c r="AB20" s="16"/>
      <c r="AE20" s="23" t="s">
        <v>255</v>
      </c>
    </row>
    <row r="21" spans="1:31" x14ac:dyDescent="0.35">
      <c r="A21" s="11" t="s">
        <v>102</v>
      </c>
      <c r="B21" s="11" t="s">
        <v>26</v>
      </c>
      <c r="C21" s="11" t="s">
        <v>103</v>
      </c>
      <c r="D21" s="11" t="s">
        <v>104</v>
      </c>
      <c r="E21" s="11" t="s">
        <v>105</v>
      </c>
      <c r="F21" s="6">
        <v>10</v>
      </c>
      <c r="G21" s="6">
        <v>5</v>
      </c>
      <c r="H21" s="6">
        <v>10</v>
      </c>
      <c r="I21" s="6">
        <v>10</v>
      </c>
      <c r="J21" s="6">
        <v>10</v>
      </c>
      <c r="K21" s="6">
        <v>10</v>
      </c>
      <c r="L21" s="6">
        <v>0</v>
      </c>
      <c r="M21" s="6">
        <v>2.5</v>
      </c>
      <c r="N21" s="6">
        <v>5</v>
      </c>
      <c r="O21" s="6">
        <v>5</v>
      </c>
      <c r="P21" s="6">
        <v>5</v>
      </c>
      <c r="Q21" s="6">
        <v>2.5</v>
      </c>
      <c r="R21" s="6">
        <v>5</v>
      </c>
      <c r="S21" s="25">
        <f>SUM(F21:R21)</f>
        <v>80</v>
      </c>
      <c r="T21" s="2">
        <v>10</v>
      </c>
      <c r="U21" s="2">
        <v>10</v>
      </c>
      <c r="V21" s="2">
        <v>10</v>
      </c>
      <c r="W21" s="2">
        <v>15</v>
      </c>
      <c r="X21" s="2">
        <v>0</v>
      </c>
      <c r="Y21" s="2">
        <v>0</v>
      </c>
      <c r="Z21" s="2">
        <v>10</v>
      </c>
      <c r="AA21" s="2">
        <v>0</v>
      </c>
      <c r="AB21" s="27">
        <f>SUM(T21:AA21)</f>
        <v>55</v>
      </c>
      <c r="AC21" s="6">
        <f>(S21*$S$3+AB21*$AB$3)*0.2</f>
        <v>14.5</v>
      </c>
      <c r="AD21" s="6"/>
      <c r="AE21" s="22">
        <f>ROUND(AC21,0)</f>
        <v>15</v>
      </c>
    </row>
    <row r="22" spans="1:31" x14ac:dyDescent="0.35">
      <c r="A22" s="11" t="s">
        <v>110</v>
      </c>
      <c r="B22" s="11" t="s">
        <v>13</v>
      </c>
      <c r="C22" s="11" t="s">
        <v>111</v>
      </c>
      <c r="D22" s="11" t="s">
        <v>112</v>
      </c>
      <c r="E22" s="11" t="s">
        <v>113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5"/>
      <c r="AB22" s="16"/>
      <c r="AE22" s="23" t="s">
        <v>264</v>
      </c>
    </row>
    <row r="23" spans="1:31" x14ac:dyDescent="0.35">
      <c r="A23" s="11" t="s">
        <v>168</v>
      </c>
      <c r="B23" s="11" t="s">
        <v>26</v>
      </c>
      <c r="C23" s="11" t="s">
        <v>169</v>
      </c>
      <c r="D23" s="11" t="s">
        <v>170</v>
      </c>
      <c r="E23" s="11" t="s">
        <v>171</v>
      </c>
      <c r="F23" s="6">
        <v>10</v>
      </c>
      <c r="G23" s="6">
        <v>5</v>
      </c>
      <c r="H23" s="6">
        <v>10</v>
      </c>
      <c r="I23" s="6">
        <v>7.5</v>
      </c>
      <c r="J23" s="6">
        <v>0</v>
      </c>
      <c r="K23" s="6">
        <v>7.5</v>
      </c>
      <c r="L23" s="6">
        <v>7.5</v>
      </c>
      <c r="M23" s="6">
        <v>0</v>
      </c>
      <c r="N23" s="6">
        <v>5</v>
      </c>
      <c r="O23" s="6">
        <v>5</v>
      </c>
      <c r="P23" s="6">
        <v>2.5</v>
      </c>
      <c r="Q23" s="6">
        <v>2.5</v>
      </c>
      <c r="R23" s="6">
        <v>5</v>
      </c>
      <c r="S23" s="25">
        <f>SUM(F23:R23)</f>
        <v>67.5</v>
      </c>
      <c r="T23" s="2">
        <v>10</v>
      </c>
      <c r="U23" s="2">
        <v>10</v>
      </c>
      <c r="V23" s="2">
        <v>5</v>
      </c>
      <c r="W23" s="2">
        <v>15</v>
      </c>
      <c r="X23" s="2">
        <v>0</v>
      </c>
      <c r="Y23" s="2">
        <v>0</v>
      </c>
      <c r="Z23" s="2">
        <v>0</v>
      </c>
      <c r="AA23" s="2">
        <v>0</v>
      </c>
      <c r="AB23" s="27">
        <f>SUM(T23:AA23)</f>
        <v>40</v>
      </c>
      <c r="AC23" s="6">
        <f>(S23*$S$3+AB23*$AB$3)*0.2</f>
        <v>11.850000000000001</v>
      </c>
      <c r="AD23" s="6"/>
      <c r="AE23" s="22">
        <f>ROUND(AC23,0)</f>
        <v>12</v>
      </c>
    </row>
    <row r="24" spans="1:31" x14ac:dyDescent="0.35">
      <c r="A24" s="11" t="s">
        <v>181</v>
      </c>
      <c r="B24" s="11" t="s">
        <v>182</v>
      </c>
      <c r="C24" s="11" t="s">
        <v>183</v>
      </c>
      <c r="D24" s="11" t="s">
        <v>184</v>
      </c>
      <c r="E24" s="11" t="s">
        <v>185</v>
      </c>
      <c r="F24" s="6">
        <v>10</v>
      </c>
      <c r="G24" s="6">
        <v>5</v>
      </c>
      <c r="H24" s="6">
        <v>10</v>
      </c>
      <c r="I24" s="6">
        <v>7.5</v>
      </c>
      <c r="J24" s="6">
        <v>10</v>
      </c>
      <c r="K24" s="6">
        <v>10</v>
      </c>
      <c r="L24" s="6">
        <v>7.5</v>
      </c>
      <c r="M24" s="6">
        <v>10</v>
      </c>
      <c r="N24" s="6">
        <v>5</v>
      </c>
      <c r="O24" s="6">
        <v>5</v>
      </c>
      <c r="P24" s="6">
        <v>5</v>
      </c>
      <c r="Q24" s="6">
        <v>2.5</v>
      </c>
      <c r="R24" s="6">
        <v>5</v>
      </c>
      <c r="S24" s="25">
        <f>SUM(F24:R24)</f>
        <v>92.5</v>
      </c>
      <c r="T24" s="2">
        <v>7.5</v>
      </c>
      <c r="U24" s="2">
        <v>10</v>
      </c>
      <c r="V24" s="2">
        <v>10</v>
      </c>
      <c r="W24" s="2">
        <v>15</v>
      </c>
      <c r="X24" s="2">
        <v>15</v>
      </c>
      <c r="Y24" s="2">
        <v>15</v>
      </c>
      <c r="Z24" s="2">
        <v>10</v>
      </c>
      <c r="AA24" s="2">
        <v>7.5</v>
      </c>
      <c r="AB24" s="27">
        <f>SUM(T24:AA24)</f>
        <v>90</v>
      </c>
      <c r="AC24" s="6">
        <f>(S24*$S$3+AB24*$AB$3)*0.2</f>
        <v>18.350000000000001</v>
      </c>
      <c r="AD24" s="6"/>
      <c r="AE24" s="22">
        <f>ROUND(AC24,0)</f>
        <v>18</v>
      </c>
    </row>
    <row r="25" spans="1:31" x14ac:dyDescent="0.35">
      <c r="A25" s="11" t="s">
        <v>50</v>
      </c>
      <c r="B25" s="11" t="s">
        <v>26</v>
      </c>
      <c r="C25" s="11" t="s">
        <v>51</v>
      </c>
      <c r="D25" s="11" t="s">
        <v>52</v>
      </c>
      <c r="E25" s="11" t="s">
        <v>53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5"/>
      <c r="AB25" s="16"/>
      <c r="AE25" s="23" t="s">
        <v>264</v>
      </c>
    </row>
    <row r="26" spans="1:31" x14ac:dyDescent="0.35">
      <c r="A26" s="11" t="s">
        <v>42</v>
      </c>
      <c r="B26" s="11" t="s">
        <v>26</v>
      </c>
      <c r="C26" s="11" t="s">
        <v>43</v>
      </c>
      <c r="D26" s="11" t="s">
        <v>44</v>
      </c>
      <c r="E26" s="11" t="s">
        <v>45</v>
      </c>
      <c r="F26" s="6">
        <v>10</v>
      </c>
      <c r="G26" s="6">
        <v>0</v>
      </c>
      <c r="H26" s="6">
        <v>10</v>
      </c>
      <c r="I26" s="6">
        <v>10</v>
      </c>
      <c r="J26" s="6">
        <v>10</v>
      </c>
      <c r="K26" s="6">
        <v>10</v>
      </c>
      <c r="L26" s="6">
        <v>7.5</v>
      </c>
      <c r="M26" s="6">
        <v>0</v>
      </c>
      <c r="N26" s="6">
        <v>5</v>
      </c>
      <c r="O26" s="6">
        <v>0</v>
      </c>
      <c r="P26" s="6">
        <v>5</v>
      </c>
      <c r="Q26" s="6">
        <v>2.5</v>
      </c>
      <c r="R26" s="6">
        <v>5</v>
      </c>
      <c r="S26" s="25">
        <f>SUM(F26:R26)</f>
        <v>75</v>
      </c>
      <c r="T26" s="2">
        <v>0</v>
      </c>
      <c r="U26" s="2">
        <v>10</v>
      </c>
      <c r="V26" s="2">
        <v>5</v>
      </c>
      <c r="W26" s="2">
        <v>15</v>
      </c>
      <c r="X26" s="2">
        <v>0</v>
      </c>
      <c r="Y26" s="2">
        <v>0</v>
      </c>
      <c r="Z26" s="2">
        <v>0</v>
      </c>
      <c r="AA26" s="2">
        <v>0</v>
      </c>
      <c r="AB26" s="27">
        <f>SUM(T26:AA26)</f>
        <v>30</v>
      </c>
      <c r="AC26" s="6">
        <f>(S26*$S$3+AB26*$AB$3)*0.2</f>
        <v>12.3</v>
      </c>
      <c r="AD26" s="6"/>
      <c r="AE26" s="22">
        <f>ROUND(AC26,0)</f>
        <v>12</v>
      </c>
    </row>
    <row r="27" spans="1:31" x14ac:dyDescent="0.35">
      <c r="A27" s="11" t="s">
        <v>34</v>
      </c>
      <c r="B27" s="11" t="s">
        <v>26</v>
      </c>
      <c r="C27" s="11" t="s">
        <v>35</v>
      </c>
      <c r="D27" s="11" t="s">
        <v>36</v>
      </c>
      <c r="E27" s="11" t="s">
        <v>37</v>
      </c>
      <c r="F27" s="6">
        <v>10</v>
      </c>
      <c r="G27" s="6">
        <v>5</v>
      </c>
      <c r="H27" s="6">
        <v>10</v>
      </c>
      <c r="I27" s="6">
        <v>0</v>
      </c>
      <c r="J27" s="6">
        <v>0</v>
      </c>
      <c r="K27" s="6">
        <v>2.5</v>
      </c>
      <c r="L27" s="6">
        <v>0</v>
      </c>
      <c r="M27" s="6">
        <v>0</v>
      </c>
      <c r="N27" s="6">
        <v>5</v>
      </c>
      <c r="O27" s="6">
        <v>5</v>
      </c>
      <c r="P27" s="6">
        <v>5</v>
      </c>
      <c r="Q27" s="6">
        <v>2.5</v>
      </c>
      <c r="R27" s="6">
        <v>5</v>
      </c>
      <c r="S27" s="25">
        <f>SUM(F27:R27)</f>
        <v>50</v>
      </c>
      <c r="T27" s="2">
        <v>10</v>
      </c>
      <c r="U27" s="2">
        <v>0</v>
      </c>
      <c r="V27" s="2">
        <v>7.5</v>
      </c>
      <c r="W27" s="2">
        <v>15</v>
      </c>
      <c r="X27" s="2">
        <v>10</v>
      </c>
      <c r="Y27" s="2">
        <v>0</v>
      </c>
      <c r="Z27" s="2">
        <v>0</v>
      </c>
      <c r="AA27" s="2">
        <v>0</v>
      </c>
      <c r="AB27" s="27">
        <f>SUM(T27:AA27)</f>
        <v>42.5</v>
      </c>
      <c r="AC27" s="6">
        <f>(S27*$S$3+AB27*$AB$3)*0.2</f>
        <v>9.5500000000000007</v>
      </c>
      <c r="AD27" s="6"/>
      <c r="AE27" s="22">
        <f>ROUND(AC27,0)</f>
        <v>10</v>
      </c>
    </row>
    <row r="28" spans="1:31" x14ac:dyDescent="0.35">
      <c r="A28" s="11" t="s">
        <v>78</v>
      </c>
      <c r="B28" s="11" t="s">
        <v>13</v>
      </c>
      <c r="C28" s="11" t="s">
        <v>79</v>
      </c>
      <c r="D28" s="11" t="s">
        <v>80</v>
      </c>
      <c r="E28" s="11" t="s">
        <v>81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5"/>
      <c r="AB28" s="16"/>
      <c r="AE28" s="23" t="s">
        <v>264</v>
      </c>
    </row>
    <row r="29" spans="1:31" x14ac:dyDescent="0.35">
      <c r="A29" s="11" t="s">
        <v>21</v>
      </c>
      <c r="B29" s="11" t="s">
        <v>13</v>
      </c>
      <c r="C29" s="11" t="s">
        <v>22</v>
      </c>
      <c r="D29" s="11" t="s">
        <v>23</v>
      </c>
      <c r="E29" s="11" t="s">
        <v>24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5"/>
      <c r="AB29" s="16"/>
      <c r="AE29" s="23" t="s">
        <v>264</v>
      </c>
    </row>
    <row r="30" spans="1:31" x14ac:dyDescent="0.35">
      <c r="A30" s="11" t="s">
        <v>176</v>
      </c>
      <c r="B30" s="11" t="s">
        <v>177</v>
      </c>
      <c r="C30" s="11" t="s">
        <v>178</v>
      </c>
      <c r="D30" s="11" t="s">
        <v>179</v>
      </c>
      <c r="E30" s="11" t="s">
        <v>180</v>
      </c>
      <c r="F30" s="6">
        <v>10</v>
      </c>
      <c r="G30" s="6">
        <v>5</v>
      </c>
      <c r="H30" s="6">
        <v>10</v>
      </c>
      <c r="I30" s="6">
        <v>7.5</v>
      </c>
      <c r="J30" s="6">
        <v>10</v>
      </c>
      <c r="K30" s="6">
        <v>5</v>
      </c>
      <c r="L30" s="6">
        <v>10</v>
      </c>
      <c r="M30" s="6">
        <v>10</v>
      </c>
      <c r="N30" s="6">
        <v>5</v>
      </c>
      <c r="O30" s="6">
        <v>5</v>
      </c>
      <c r="P30" s="6">
        <v>2.5</v>
      </c>
      <c r="Q30" s="6">
        <v>5</v>
      </c>
      <c r="R30" s="6">
        <v>5</v>
      </c>
      <c r="S30" s="25">
        <f>SUM(F30:R30)</f>
        <v>90</v>
      </c>
      <c r="T30" s="2">
        <v>10</v>
      </c>
      <c r="U30" s="2">
        <v>0</v>
      </c>
      <c r="V30" s="2">
        <v>10</v>
      </c>
      <c r="W30" s="2">
        <v>15</v>
      </c>
      <c r="X30" s="2">
        <v>15</v>
      </c>
      <c r="Y30" s="2">
        <v>15</v>
      </c>
      <c r="Z30" s="2">
        <v>10</v>
      </c>
      <c r="AA30" s="2">
        <v>15</v>
      </c>
      <c r="AB30" s="27">
        <f>SUM(T30:AA30)</f>
        <v>90</v>
      </c>
      <c r="AC30" s="6">
        <f>(S30*$S$3+AB30*$AB$3)*0.2</f>
        <v>18</v>
      </c>
      <c r="AD30" s="6"/>
      <c r="AE30" s="22">
        <f>ROUND(AC30,0)</f>
        <v>18</v>
      </c>
    </row>
    <row r="31" spans="1:31" x14ac:dyDescent="0.35">
      <c r="A31" s="11" t="s">
        <v>86</v>
      </c>
      <c r="B31" s="11" t="s">
        <v>13</v>
      </c>
      <c r="C31" s="11" t="s">
        <v>87</v>
      </c>
      <c r="D31" s="11" t="s">
        <v>88</v>
      </c>
      <c r="E31" s="11" t="s">
        <v>89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5"/>
      <c r="AB31" s="16"/>
      <c r="AE31" s="23" t="s">
        <v>264</v>
      </c>
    </row>
    <row r="32" spans="1:31" x14ac:dyDescent="0.35">
      <c r="A32" s="11" t="s">
        <v>164</v>
      </c>
      <c r="B32" s="11" t="s">
        <v>26</v>
      </c>
      <c r="C32" s="11" t="s">
        <v>165</v>
      </c>
      <c r="D32" s="11" t="s">
        <v>166</v>
      </c>
      <c r="E32" s="11" t="s">
        <v>167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5" t="s">
        <v>255</v>
      </c>
      <c r="AB32" s="16"/>
      <c r="AE32" s="23" t="s">
        <v>264</v>
      </c>
    </row>
    <row r="33" spans="1:31" x14ac:dyDescent="0.35">
      <c r="A33" s="11" t="s">
        <v>94</v>
      </c>
      <c r="B33" s="11" t="s">
        <v>13</v>
      </c>
      <c r="C33" s="11" t="s">
        <v>95</v>
      </c>
      <c r="D33" s="11" t="s">
        <v>96</v>
      </c>
      <c r="E33" s="11" t="s">
        <v>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5"/>
      <c r="AB33" s="16"/>
      <c r="AE33" s="23" t="s">
        <v>264</v>
      </c>
    </row>
    <row r="34" spans="1:31" x14ac:dyDescent="0.35">
      <c r="A34" s="11" t="s">
        <v>11</v>
      </c>
      <c r="B34" s="11" t="s">
        <v>13</v>
      </c>
      <c r="C34" s="11" t="s">
        <v>14</v>
      </c>
      <c r="D34" s="11" t="s">
        <v>15</v>
      </c>
      <c r="E34" s="11" t="s">
        <v>16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5"/>
      <c r="AB34" s="16"/>
      <c r="AE34" s="23" t="s">
        <v>264</v>
      </c>
    </row>
    <row r="35" spans="1:31" x14ac:dyDescent="0.35">
      <c r="A35" s="11" t="s">
        <v>190</v>
      </c>
      <c r="B35" s="11" t="s">
        <v>177</v>
      </c>
      <c r="C35" s="11" t="s">
        <v>191</v>
      </c>
      <c r="D35" s="11" t="s">
        <v>192</v>
      </c>
      <c r="E35" s="11" t="s">
        <v>193</v>
      </c>
      <c r="F35" s="6">
        <v>10</v>
      </c>
      <c r="G35" s="6">
        <v>5</v>
      </c>
      <c r="H35" s="6">
        <v>10</v>
      </c>
      <c r="I35" s="6">
        <v>10</v>
      </c>
      <c r="J35" s="6">
        <v>7.5</v>
      </c>
      <c r="K35" s="6">
        <v>0</v>
      </c>
      <c r="L35" s="6">
        <v>0</v>
      </c>
      <c r="M35" s="6">
        <v>5</v>
      </c>
      <c r="N35" s="6">
        <v>2</v>
      </c>
      <c r="O35" s="6">
        <v>0</v>
      </c>
      <c r="P35" s="6">
        <v>0</v>
      </c>
      <c r="Q35" s="6">
        <v>0</v>
      </c>
      <c r="R35" s="6">
        <v>0</v>
      </c>
      <c r="S35" s="25">
        <f>SUM(F35:R35)</f>
        <v>49.5</v>
      </c>
      <c r="T35" s="2">
        <v>5</v>
      </c>
      <c r="U35" s="2">
        <v>0</v>
      </c>
      <c r="V35" s="2">
        <v>7.5</v>
      </c>
      <c r="W35" s="2">
        <v>10</v>
      </c>
      <c r="X35" s="2">
        <v>15</v>
      </c>
      <c r="Y35" s="2">
        <v>5</v>
      </c>
      <c r="Z35" s="2">
        <v>0</v>
      </c>
      <c r="AA35" s="2">
        <v>2.5</v>
      </c>
      <c r="AB35" s="27">
        <f>SUM(T35:AA35)</f>
        <v>45</v>
      </c>
      <c r="AC35" s="6">
        <f>(S35*$S$3+AB35*$AB$3)*0.2</f>
        <v>9.6300000000000008</v>
      </c>
      <c r="AD35" s="6"/>
      <c r="AE35" s="22">
        <f>ROUND(AC35,0)</f>
        <v>10</v>
      </c>
    </row>
    <row r="36" spans="1:31" x14ac:dyDescent="0.35">
      <c r="A36" s="11" t="s">
        <v>30</v>
      </c>
      <c r="B36" s="11" t="s">
        <v>26</v>
      </c>
      <c r="C36" s="11" t="s">
        <v>31</v>
      </c>
      <c r="D36" s="11" t="s">
        <v>32</v>
      </c>
      <c r="E36" s="11" t="s">
        <v>33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5"/>
      <c r="AB36" s="16"/>
      <c r="AE36" s="23" t="s">
        <v>264</v>
      </c>
    </row>
    <row r="37" spans="1:31" x14ac:dyDescent="0.35">
      <c r="A37" s="11" t="s">
        <v>118</v>
      </c>
      <c r="B37" s="11" t="s">
        <v>26</v>
      </c>
      <c r="C37" s="11" t="s">
        <v>119</v>
      </c>
      <c r="D37" s="11" t="s">
        <v>120</v>
      </c>
      <c r="E37" s="11" t="s">
        <v>121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5"/>
      <c r="AB37" s="16"/>
      <c r="AE37" s="23" t="s">
        <v>264</v>
      </c>
    </row>
    <row r="38" spans="1:31" x14ac:dyDescent="0.35">
      <c r="A38" s="11" t="s">
        <v>142</v>
      </c>
      <c r="B38" s="11" t="s">
        <v>13</v>
      </c>
      <c r="C38" s="11" t="s">
        <v>143</v>
      </c>
      <c r="D38" s="11" t="s">
        <v>144</v>
      </c>
      <c r="E38" s="11" t="s">
        <v>145</v>
      </c>
      <c r="F38" s="6">
        <v>10</v>
      </c>
      <c r="G38" s="6">
        <v>0</v>
      </c>
      <c r="H38" s="6">
        <v>10</v>
      </c>
      <c r="I38" s="6">
        <v>5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25">
        <f>SUM(F38:R38)</f>
        <v>30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7">
        <f>SUM(T38:AA38)</f>
        <v>0</v>
      </c>
      <c r="AC38" s="6">
        <f>(S38*$S$3+AB38*$AB$3)*0.2</f>
        <v>4.2</v>
      </c>
      <c r="AD38" s="6"/>
      <c r="AE38" s="22">
        <f>ROUND(AC38,0)</f>
        <v>4</v>
      </c>
    </row>
    <row r="39" spans="1:31" x14ac:dyDescent="0.35">
      <c r="A39" s="11" t="s">
        <v>90</v>
      </c>
      <c r="B39" s="11" t="s">
        <v>13</v>
      </c>
      <c r="C39" s="11" t="s">
        <v>91</v>
      </c>
      <c r="D39" s="11" t="s">
        <v>92</v>
      </c>
      <c r="E39" s="11" t="s">
        <v>93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5"/>
      <c r="AB39" s="16"/>
      <c r="AE39" s="23" t="s">
        <v>264</v>
      </c>
    </row>
    <row r="40" spans="1:31" x14ac:dyDescent="0.35">
      <c r="A40" s="11" t="s">
        <v>149</v>
      </c>
      <c r="B40" s="11" t="s">
        <v>13</v>
      </c>
      <c r="C40" s="11" t="s">
        <v>150</v>
      </c>
      <c r="D40" s="11" t="s">
        <v>151</v>
      </c>
      <c r="E40" s="11" t="s">
        <v>152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5"/>
      <c r="AB40" s="16"/>
      <c r="AE40" s="23" t="s">
        <v>264</v>
      </c>
    </row>
    <row r="41" spans="1:31" x14ac:dyDescent="0.35">
      <c r="A41" s="11" t="s">
        <v>82</v>
      </c>
      <c r="B41" s="11" t="s">
        <v>13</v>
      </c>
      <c r="C41" s="11" t="s">
        <v>83</v>
      </c>
      <c r="D41" s="11" t="s">
        <v>84</v>
      </c>
      <c r="E41" s="11" t="s">
        <v>85</v>
      </c>
      <c r="F41" s="6">
        <v>10</v>
      </c>
      <c r="G41" s="6">
        <v>5</v>
      </c>
      <c r="H41" s="6">
        <v>10</v>
      </c>
      <c r="I41" s="6">
        <v>0</v>
      </c>
      <c r="J41" s="6">
        <v>2.5</v>
      </c>
      <c r="K41" s="6">
        <v>7.5</v>
      </c>
      <c r="L41" s="6">
        <v>7.5</v>
      </c>
      <c r="M41" s="6">
        <v>10</v>
      </c>
      <c r="N41" s="6">
        <v>5</v>
      </c>
      <c r="O41" s="6">
        <v>5</v>
      </c>
      <c r="P41" s="6">
        <v>2.5</v>
      </c>
      <c r="Q41" s="6">
        <v>2.5</v>
      </c>
      <c r="R41" s="6">
        <v>5</v>
      </c>
      <c r="S41" s="25">
        <f>SUM(F41:R41)</f>
        <v>72.5</v>
      </c>
      <c r="T41" s="2">
        <v>10</v>
      </c>
      <c r="U41" s="2">
        <v>10</v>
      </c>
      <c r="V41" s="2">
        <v>7.5</v>
      </c>
      <c r="W41" s="2">
        <v>15</v>
      </c>
      <c r="X41" s="2">
        <v>15</v>
      </c>
      <c r="Y41" s="2">
        <v>15</v>
      </c>
      <c r="Z41" s="2">
        <v>10</v>
      </c>
      <c r="AA41" s="2">
        <v>5</v>
      </c>
      <c r="AB41" s="27">
        <f>SUM(T41:AA41)</f>
        <v>87.5</v>
      </c>
      <c r="AC41" s="6">
        <f>(S41*$S$3+AB41*$AB$3)*0.2</f>
        <v>15.4</v>
      </c>
      <c r="AD41" s="6"/>
      <c r="AE41" s="22">
        <f>ROUND(AC41,0)</f>
        <v>15</v>
      </c>
    </row>
    <row r="42" spans="1:31" x14ac:dyDescent="0.35">
      <c r="A42" s="11" t="s">
        <v>4</v>
      </c>
      <c r="B42" s="11" t="s">
        <v>6</v>
      </c>
      <c r="C42" s="11" t="s">
        <v>8</v>
      </c>
      <c r="D42" s="11" t="s">
        <v>9</v>
      </c>
      <c r="E42" s="11" t="s">
        <v>10</v>
      </c>
      <c r="F42" s="6">
        <v>10</v>
      </c>
      <c r="G42" s="6">
        <v>5</v>
      </c>
      <c r="H42" s="6">
        <v>10</v>
      </c>
      <c r="I42" s="6">
        <v>7.5</v>
      </c>
      <c r="J42" s="6">
        <v>10</v>
      </c>
      <c r="K42" s="6">
        <v>7.5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25">
        <f>SUM(F42:R42)</f>
        <v>50</v>
      </c>
      <c r="T42" s="2">
        <v>10</v>
      </c>
      <c r="U42" s="2">
        <v>10</v>
      </c>
      <c r="V42" s="2">
        <v>10</v>
      </c>
      <c r="W42" s="2">
        <v>15</v>
      </c>
      <c r="X42" s="2">
        <v>15</v>
      </c>
      <c r="Y42" s="2">
        <v>0</v>
      </c>
      <c r="Z42" s="2">
        <v>10</v>
      </c>
      <c r="AA42" s="2">
        <v>15</v>
      </c>
      <c r="AB42" s="27">
        <f>SUM(T42:AA42)</f>
        <v>85</v>
      </c>
      <c r="AC42" s="6">
        <f>(S42*$S$3+AB42*$AB$3)*0.2</f>
        <v>12.100000000000001</v>
      </c>
      <c r="AD42" s="6"/>
      <c r="AE42" s="22">
        <f>ROUND(AC42,0)</f>
        <v>12</v>
      </c>
    </row>
    <row r="43" spans="1:31" x14ac:dyDescent="0.35">
      <c r="A43" s="11" t="s">
        <v>172</v>
      </c>
      <c r="B43" s="11" t="s">
        <v>13</v>
      </c>
      <c r="C43" s="11" t="s">
        <v>173</v>
      </c>
      <c r="D43" s="11" t="s">
        <v>174</v>
      </c>
      <c r="E43" s="11" t="s">
        <v>175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5"/>
      <c r="AB43" s="27"/>
      <c r="AC43" s="6"/>
      <c r="AD43" s="6"/>
      <c r="AE43" s="23" t="s">
        <v>264</v>
      </c>
    </row>
    <row r="44" spans="1:31" x14ac:dyDescent="0.35">
      <c r="A44" s="11" t="s">
        <v>74</v>
      </c>
      <c r="B44" s="11" t="s">
        <v>26</v>
      </c>
      <c r="C44" s="11" t="s">
        <v>75</v>
      </c>
      <c r="D44" s="11" t="s">
        <v>76</v>
      </c>
      <c r="E44" s="11" t="s">
        <v>77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5"/>
      <c r="AB44" s="16"/>
      <c r="AE44" s="23" t="s">
        <v>264</v>
      </c>
    </row>
    <row r="45" spans="1:31" x14ac:dyDescent="0.35">
      <c r="A45" s="11" t="s">
        <v>160</v>
      </c>
      <c r="B45" s="11" t="s">
        <v>13</v>
      </c>
      <c r="C45" s="11" t="s">
        <v>161</v>
      </c>
      <c r="D45" s="11" t="s">
        <v>162</v>
      </c>
      <c r="E45" s="11" t="s">
        <v>163</v>
      </c>
      <c r="F45" s="6">
        <v>0</v>
      </c>
      <c r="G45" s="6">
        <v>5</v>
      </c>
      <c r="H45" s="6">
        <v>0</v>
      </c>
      <c r="I45" s="6">
        <v>2.5</v>
      </c>
      <c r="J45" s="6">
        <v>10</v>
      </c>
      <c r="K45" s="6">
        <v>5</v>
      </c>
      <c r="L45" s="6">
        <v>7.5</v>
      </c>
      <c r="M45" s="6">
        <v>0</v>
      </c>
      <c r="N45" s="6">
        <v>0</v>
      </c>
      <c r="O45" s="6">
        <v>5</v>
      </c>
      <c r="P45" s="6">
        <v>2.5</v>
      </c>
      <c r="Q45" s="6">
        <v>2.5</v>
      </c>
      <c r="R45" s="6">
        <v>5</v>
      </c>
      <c r="S45" s="25">
        <f>SUM(F45:R45)</f>
        <v>45</v>
      </c>
      <c r="T45" s="2">
        <v>5</v>
      </c>
      <c r="U45" s="2">
        <v>0</v>
      </c>
      <c r="V45" s="2">
        <v>5</v>
      </c>
      <c r="W45" s="2">
        <v>10</v>
      </c>
      <c r="X45" s="2">
        <v>0</v>
      </c>
      <c r="Y45" s="2">
        <v>0</v>
      </c>
      <c r="Z45" s="2">
        <v>0</v>
      </c>
      <c r="AA45" s="2">
        <v>0</v>
      </c>
      <c r="AB45" s="27">
        <f>SUM(T45:AA45)</f>
        <v>20</v>
      </c>
      <c r="AC45" s="6">
        <f>(S45*$S$3+AB45*$AB$3)*0.2</f>
        <v>7.5</v>
      </c>
      <c r="AD45" s="6"/>
      <c r="AE45" s="22">
        <f>ROUND(AC45,0)</f>
        <v>8</v>
      </c>
    </row>
    <row r="46" spans="1:31" x14ac:dyDescent="0.35">
      <c r="A46" s="11" t="s">
        <v>25</v>
      </c>
      <c r="B46" s="11" t="s">
        <v>26</v>
      </c>
      <c r="C46" s="11" t="s">
        <v>27</v>
      </c>
      <c r="D46" s="11" t="s">
        <v>28</v>
      </c>
      <c r="E46" s="11" t="s">
        <v>29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5"/>
      <c r="AB46" s="16"/>
      <c r="AE46" s="23" t="s">
        <v>264</v>
      </c>
    </row>
    <row r="47" spans="1:31" x14ac:dyDescent="0.35">
      <c r="A47" s="11" t="s">
        <v>114</v>
      </c>
      <c r="B47" s="11" t="s">
        <v>26</v>
      </c>
      <c r="C47" s="11" t="s">
        <v>115</v>
      </c>
      <c r="D47" s="11" t="s">
        <v>116</v>
      </c>
      <c r="E47" s="11" t="s">
        <v>117</v>
      </c>
      <c r="F47" s="6">
        <v>10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5</v>
      </c>
      <c r="P47" s="6">
        <v>2.5</v>
      </c>
      <c r="Q47" s="6">
        <v>2.5</v>
      </c>
      <c r="R47" s="6">
        <v>5</v>
      </c>
      <c r="S47" s="25">
        <f>SUM(F47:R47)</f>
        <v>25</v>
      </c>
      <c r="T47" s="2">
        <v>0</v>
      </c>
      <c r="U47" s="2">
        <v>0</v>
      </c>
      <c r="V47" s="2">
        <v>2.5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7">
        <f>SUM(T47:AA47)</f>
        <v>2.5</v>
      </c>
      <c r="AC47" s="6">
        <f>(S47*$S$3+AB47*$AB$3)*0.2</f>
        <v>3.6500000000000004</v>
      </c>
      <c r="AD47" s="6"/>
      <c r="AE47" s="22">
        <f>ROUND(AC47,0)</f>
        <v>4</v>
      </c>
    </row>
    <row r="48" spans="1:31" x14ac:dyDescent="0.35">
      <c r="A48" s="11" t="s">
        <v>130</v>
      </c>
      <c r="B48" s="11" t="s">
        <v>26</v>
      </c>
      <c r="C48" s="11" t="s">
        <v>131</v>
      </c>
      <c r="D48" s="11" t="s">
        <v>132</v>
      </c>
      <c r="E48" s="11" t="s">
        <v>133</v>
      </c>
      <c r="F48" s="6">
        <v>10</v>
      </c>
      <c r="G48" s="6">
        <v>5</v>
      </c>
      <c r="H48" s="6">
        <v>10</v>
      </c>
      <c r="I48" s="6">
        <v>10</v>
      </c>
      <c r="J48" s="6">
        <v>10</v>
      </c>
      <c r="K48" s="6">
        <v>7.5</v>
      </c>
      <c r="L48" s="6">
        <v>7.5</v>
      </c>
      <c r="M48" s="6">
        <v>10</v>
      </c>
      <c r="N48" s="6">
        <v>5</v>
      </c>
      <c r="O48" s="6">
        <v>0</v>
      </c>
      <c r="P48" s="6">
        <v>0</v>
      </c>
      <c r="Q48" s="6">
        <v>0</v>
      </c>
      <c r="R48" s="6">
        <v>5</v>
      </c>
      <c r="S48" s="25">
        <f>SUM(F48:R48)</f>
        <v>80</v>
      </c>
      <c r="T48" s="2">
        <v>7.5</v>
      </c>
      <c r="U48" s="2">
        <v>10</v>
      </c>
      <c r="V48" s="2">
        <v>5</v>
      </c>
      <c r="W48" s="2">
        <v>10</v>
      </c>
      <c r="X48" s="2">
        <v>0</v>
      </c>
      <c r="Y48" s="2">
        <v>0</v>
      </c>
      <c r="Z48" s="2">
        <v>10</v>
      </c>
      <c r="AA48" s="2">
        <v>0</v>
      </c>
      <c r="AB48" s="27">
        <f>SUM(T48:AA48)</f>
        <v>42.5</v>
      </c>
      <c r="AC48" s="6">
        <f>(S48*$S$3+AB48*$AB$3)*0.2</f>
        <v>13.75</v>
      </c>
      <c r="AD48" s="6"/>
      <c r="AE48" s="22">
        <f>ROUND(AC48,0)</f>
        <v>14</v>
      </c>
    </row>
    <row r="49" spans="1:33" x14ac:dyDescent="0.35">
      <c r="A49" s="11" t="s">
        <v>126</v>
      </c>
      <c r="B49" s="11" t="s">
        <v>26</v>
      </c>
      <c r="C49" s="11" t="s">
        <v>127</v>
      </c>
      <c r="D49" s="11" t="s">
        <v>128</v>
      </c>
      <c r="E49" s="11" t="s">
        <v>129</v>
      </c>
      <c r="F49" s="6">
        <v>10</v>
      </c>
      <c r="G49" s="6">
        <v>2.5</v>
      </c>
      <c r="H49" s="6">
        <v>10</v>
      </c>
      <c r="I49" s="6">
        <v>7.5</v>
      </c>
      <c r="J49" s="6">
        <v>0</v>
      </c>
      <c r="K49" s="6">
        <v>2.5</v>
      </c>
      <c r="L49" s="6">
        <v>7.5</v>
      </c>
      <c r="M49" s="6">
        <v>10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25">
        <f>SUM(F49:R49)</f>
        <v>50</v>
      </c>
      <c r="T49" s="2">
        <v>0</v>
      </c>
      <c r="U49" s="2">
        <v>0</v>
      </c>
      <c r="V49" s="2">
        <v>5</v>
      </c>
      <c r="W49" s="2">
        <v>10</v>
      </c>
      <c r="X49" s="2">
        <v>0</v>
      </c>
      <c r="Y49" s="2">
        <v>0</v>
      </c>
      <c r="Z49" s="2">
        <v>0</v>
      </c>
      <c r="AA49" s="2">
        <v>0</v>
      </c>
      <c r="AB49" s="27">
        <f>SUM(T49:AA49)</f>
        <v>15</v>
      </c>
      <c r="AC49" s="6">
        <f>(S49*$S$3+AB49*$AB$3)*0.2</f>
        <v>7.9</v>
      </c>
      <c r="AD49" s="6"/>
      <c r="AE49" s="22">
        <f>ROUND(AC49,0)</f>
        <v>8</v>
      </c>
    </row>
    <row r="50" spans="1:33" x14ac:dyDescent="0.35">
      <c r="A50" s="11" t="s">
        <v>214</v>
      </c>
      <c r="B50" s="11" t="s">
        <v>215</v>
      </c>
      <c r="C50" s="11" t="s">
        <v>216</v>
      </c>
      <c r="D50" s="11" t="s">
        <v>217</v>
      </c>
      <c r="E50" s="11" t="s">
        <v>218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25">
        <f>SUM(F50:R50)</f>
        <v>10</v>
      </c>
      <c r="T50" s="28"/>
      <c r="U50" s="28"/>
      <c r="V50" s="28"/>
      <c r="W50" s="28"/>
      <c r="X50" s="28"/>
      <c r="Y50" s="28"/>
      <c r="Z50" s="28"/>
      <c r="AA50" s="28"/>
      <c r="AB50" s="27">
        <f>SUM(T50:AA50)</f>
        <v>0</v>
      </c>
      <c r="AC50" s="6">
        <f>(S50*$S$3+AB50*$AB$3)*0.2</f>
        <v>1.4000000000000001</v>
      </c>
      <c r="AD50" s="6"/>
      <c r="AE50" s="23" t="s">
        <v>255</v>
      </c>
    </row>
    <row r="51" spans="1:33" x14ac:dyDescent="0.35">
      <c r="A51" s="11" t="s">
        <v>186</v>
      </c>
      <c r="B51" s="11" t="s">
        <v>177</v>
      </c>
      <c r="C51" s="11" t="s">
        <v>187</v>
      </c>
      <c r="D51" s="11" t="s">
        <v>188</v>
      </c>
      <c r="E51" s="11" t="s">
        <v>189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5"/>
      <c r="AB51" s="16"/>
      <c r="AE51" s="23" t="s">
        <v>264</v>
      </c>
    </row>
    <row r="52" spans="1:33" x14ac:dyDescent="0.35">
      <c r="A52" s="11" t="s">
        <v>134</v>
      </c>
      <c r="B52" s="11" t="s">
        <v>13</v>
      </c>
      <c r="C52" s="11" t="s">
        <v>135</v>
      </c>
      <c r="D52" s="11" t="s">
        <v>136</v>
      </c>
      <c r="E52" s="11" t="s">
        <v>137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25"/>
      <c r="AB52" s="16"/>
      <c r="AE52" s="23" t="s">
        <v>264</v>
      </c>
    </row>
    <row r="53" spans="1:33" x14ac:dyDescent="0.35">
      <c r="A53" s="11" t="s">
        <v>227</v>
      </c>
      <c r="B53" s="11" t="s">
        <v>13</v>
      </c>
      <c r="C53" s="11" t="s">
        <v>228</v>
      </c>
      <c r="D53" s="11" t="s">
        <v>229</v>
      </c>
      <c r="E53" s="11" t="s">
        <v>230</v>
      </c>
      <c r="F53" s="6">
        <v>10</v>
      </c>
      <c r="G53" s="6">
        <v>0</v>
      </c>
      <c r="H53" s="6">
        <v>10</v>
      </c>
      <c r="I53" s="6">
        <v>10</v>
      </c>
      <c r="J53" s="6">
        <v>0</v>
      </c>
      <c r="K53" s="6">
        <v>7.5</v>
      </c>
      <c r="L53" s="6">
        <v>10</v>
      </c>
      <c r="M53" s="6">
        <v>10</v>
      </c>
      <c r="N53" s="6">
        <v>5</v>
      </c>
      <c r="O53" s="6">
        <v>2.5</v>
      </c>
      <c r="P53" s="6">
        <v>5</v>
      </c>
      <c r="Q53" s="6">
        <v>2.5</v>
      </c>
      <c r="R53" s="6">
        <v>5</v>
      </c>
      <c r="S53" s="25">
        <f>SUM(F53:R53)</f>
        <v>77.5</v>
      </c>
      <c r="T53" s="2">
        <v>10</v>
      </c>
      <c r="U53" s="2">
        <v>10</v>
      </c>
      <c r="V53" s="2">
        <v>5</v>
      </c>
      <c r="W53" s="2">
        <v>0</v>
      </c>
      <c r="X53" s="2">
        <v>10</v>
      </c>
      <c r="Y53" s="2">
        <v>15</v>
      </c>
      <c r="Z53" s="2">
        <v>7.5</v>
      </c>
      <c r="AA53" s="2">
        <v>5</v>
      </c>
      <c r="AB53" s="27">
        <f>SUM(T53:AA53)</f>
        <v>62.5</v>
      </c>
      <c r="AC53" s="6">
        <f>(S53*$S$3+AB53*$AB$3)*0.2</f>
        <v>14.600000000000001</v>
      </c>
      <c r="AD53" s="6"/>
      <c r="AE53" s="22">
        <f>ROUND(AC53,0)</f>
        <v>15</v>
      </c>
    </row>
    <row r="54" spans="1:33" x14ac:dyDescent="0.35">
      <c r="A54" s="11" t="s">
        <v>38</v>
      </c>
      <c r="B54" s="11" t="s">
        <v>26</v>
      </c>
      <c r="C54" s="11" t="s">
        <v>39</v>
      </c>
      <c r="D54" s="11" t="s">
        <v>40</v>
      </c>
      <c r="E54" s="11" t="s">
        <v>41</v>
      </c>
      <c r="F54" s="6">
        <v>10</v>
      </c>
      <c r="G54" s="6">
        <v>2.5</v>
      </c>
      <c r="H54" s="6">
        <v>7.5</v>
      </c>
      <c r="I54" s="6">
        <v>0</v>
      </c>
      <c r="J54" s="6">
        <v>0</v>
      </c>
      <c r="K54" s="6">
        <v>2.5</v>
      </c>
      <c r="L54" s="6">
        <v>0</v>
      </c>
      <c r="M54" s="6">
        <v>0</v>
      </c>
      <c r="N54" s="6">
        <v>5</v>
      </c>
      <c r="O54" s="6">
        <v>0</v>
      </c>
      <c r="P54" s="6">
        <v>0</v>
      </c>
      <c r="Q54" s="6">
        <v>0</v>
      </c>
      <c r="R54" s="6">
        <v>2.5</v>
      </c>
      <c r="S54" s="25">
        <f>SUM(F54:R54)</f>
        <v>30</v>
      </c>
      <c r="T54" s="2">
        <v>0</v>
      </c>
      <c r="U54" s="2">
        <v>0</v>
      </c>
      <c r="V54" s="2">
        <v>7.5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7">
        <f>SUM(T54:AA54)</f>
        <v>7.5</v>
      </c>
      <c r="AC54" s="6">
        <f>(S54*$S$3+AB54*$AB$3)*0.2</f>
        <v>4.6500000000000004</v>
      </c>
      <c r="AD54" s="6"/>
      <c r="AE54" s="22">
        <f>ROUND(AC54,0)</f>
        <v>5</v>
      </c>
    </row>
    <row r="55" spans="1:33" x14ac:dyDescent="0.35">
      <c r="A55" s="11" t="s">
        <v>138</v>
      </c>
      <c r="B55" s="11" t="s">
        <v>13</v>
      </c>
      <c r="C55" s="11" t="s">
        <v>139</v>
      </c>
      <c r="D55" s="11" t="s">
        <v>140</v>
      </c>
      <c r="E55" s="11" t="s">
        <v>141</v>
      </c>
      <c r="F55" s="6">
        <v>10</v>
      </c>
      <c r="G55" s="6">
        <v>5</v>
      </c>
      <c r="H55" s="6">
        <v>10</v>
      </c>
      <c r="I55" s="6">
        <v>10</v>
      </c>
      <c r="J55" s="6">
        <v>10</v>
      </c>
      <c r="K55" s="6">
        <v>10</v>
      </c>
      <c r="L55" s="6">
        <v>10</v>
      </c>
      <c r="M55" s="6">
        <v>10</v>
      </c>
      <c r="N55" s="6">
        <v>5</v>
      </c>
      <c r="O55" s="6">
        <v>5</v>
      </c>
      <c r="P55" s="6">
        <v>5</v>
      </c>
      <c r="Q55" s="6">
        <v>5</v>
      </c>
      <c r="R55" s="6">
        <v>5</v>
      </c>
      <c r="S55" s="25">
        <f>SUM(F55:R55)</f>
        <v>100</v>
      </c>
      <c r="T55" s="2">
        <v>10</v>
      </c>
      <c r="U55" s="2">
        <v>10</v>
      </c>
      <c r="V55" s="2">
        <v>10</v>
      </c>
      <c r="W55" s="2">
        <v>15</v>
      </c>
      <c r="X55" s="2">
        <v>15</v>
      </c>
      <c r="Y55" s="2">
        <v>15</v>
      </c>
      <c r="Z55" s="2">
        <v>10</v>
      </c>
      <c r="AA55" s="2">
        <v>0</v>
      </c>
      <c r="AB55" s="27">
        <f>SUM(T55:AA55)</f>
        <v>85</v>
      </c>
      <c r="AC55" s="6">
        <f>(S55*$S$3+AB55*$AB$3)*0.2</f>
        <v>19.100000000000001</v>
      </c>
      <c r="AD55" s="6"/>
      <c r="AE55" s="22">
        <v>18</v>
      </c>
      <c r="AF55" s="18" t="s">
        <v>261</v>
      </c>
      <c r="AG55" s="20" t="s">
        <v>265</v>
      </c>
    </row>
    <row r="56" spans="1:33" x14ac:dyDescent="0.35">
      <c r="A56" s="11" t="s">
        <v>202</v>
      </c>
      <c r="B56" s="11" t="s">
        <v>177</v>
      </c>
      <c r="C56" s="11" t="s">
        <v>203</v>
      </c>
      <c r="D56" s="11" t="s">
        <v>204</v>
      </c>
      <c r="E56" s="11" t="s">
        <v>205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25">
        <f>SUM(F56:R56)</f>
        <v>0</v>
      </c>
      <c r="T56" s="28"/>
      <c r="U56" s="28"/>
      <c r="V56" s="28"/>
      <c r="W56" s="28"/>
      <c r="X56" s="28"/>
      <c r="Y56" s="28"/>
      <c r="Z56" s="28"/>
      <c r="AA56" s="28"/>
      <c r="AB56" s="27" t="s">
        <v>255</v>
      </c>
      <c r="AC56" s="6" t="s">
        <v>255</v>
      </c>
      <c r="AD56" s="6"/>
      <c r="AE56" s="23" t="s">
        <v>255</v>
      </c>
    </row>
    <row r="57" spans="1:33" x14ac:dyDescent="0.35">
      <c r="A57" s="11" t="s">
        <v>70</v>
      </c>
      <c r="B57" s="11" t="s">
        <v>13</v>
      </c>
      <c r="C57" s="11" t="s">
        <v>71</v>
      </c>
      <c r="D57" s="11" t="s">
        <v>72</v>
      </c>
      <c r="E57" s="11" t="s">
        <v>73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5"/>
      <c r="AB57" s="16"/>
      <c r="AE57" s="23" t="s">
        <v>264</v>
      </c>
    </row>
    <row r="58" spans="1:33" x14ac:dyDescent="0.35">
      <c r="A58" s="11" t="s">
        <v>66</v>
      </c>
      <c r="B58" s="11" t="s">
        <v>13</v>
      </c>
      <c r="C58" s="11" t="s">
        <v>67</v>
      </c>
      <c r="D58" s="11" t="s">
        <v>68</v>
      </c>
      <c r="E58" s="11" t="s">
        <v>69</v>
      </c>
      <c r="F58" s="6">
        <v>10</v>
      </c>
      <c r="G58" s="6">
        <v>5</v>
      </c>
      <c r="H58" s="6">
        <v>10</v>
      </c>
      <c r="I58" s="6">
        <v>10</v>
      </c>
      <c r="J58" s="6">
        <v>10</v>
      </c>
      <c r="K58" s="6">
        <v>7.5</v>
      </c>
      <c r="L58" s="6">
        <v>10</v>
      </c>
      <c r="M58" s="6">
        <v>10</v>
      </c>
      <c r="N58" s="6">
        <v>5</v>
      </c>
      <c r="O58" s="6">
        <v>5</v>
      </c>
      <c r="P58" s="6">
        <v>5</v>
      </c>
      <c r="Q58" s="6">
        <v>2.5</v>
      </c>
      <c r="R58" s="6">
        <v>5</v>
      </c>
      <c r="S58" s="25">
        <f>SUM(F58:R58)</f>
        <v>95</v>
      </c>
      <c r="T58" s="2">
        <v>10</v>
      </c>
      <c r="U58" s="2">
        <v>10</v>
      </c>
      <c r="V58" s="2">
        <v>10</v>
      </c>
      <c r="W58" s="2">
        <v>15</v>
      </c>
      <c r="X58" s="2">
        <v>15</v>
      </c>
      <c r="Y58" s="2">
        <v>15</v>
      </c>
      <c r="Z58" s="2">
        <v>10</v>
      </c>
      <c r="AA58" s="2">
        <v>0</v>
      </c>
      <c r="AB58" s="27">
        <f>SUM(T58:AA58)</f>
        <v>85</v>
      </c>
      <c r="AC58" s="6">
        <f>(S58*$S$3+AB58*$AB$3)*0.2</f>
        <v>18.400000000000002</v>
      </c>
      <c r="AD58" s="6"/>
      <c r="AE58" s="22">
        <f>ROUND(AC58,0)</f>
        <v>18</v>
      </c>
    </row>
    <row r="59" spans="1:33" x14ac:dyDescent="0.35">
      <c r="A59" s="11" t="s">
        <v>194</v>
      </c>
      <c r="B59" s="11" t="s">
        <v>177</v>
      </c>
      <c r="C59" s="11" t="s">
        <v>195</v>
      </c>
      <c r="D59" s="11" t="s">
        <v>196</v>
      </c>
      <c r="E59" s="11" t="s">
        <v>197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5</v>
      </c>
      <c r="L59" s="6">
        <v>10</v>
      </c>
      <c r="M59" s="6">
        <v>7.5</v>
      </c>
      <c r="N59" s="6">
        <v>5</v>
      </c>
      <c r="O59" s="6">
        <v>5</v>
      </c>
      <c r="P59" s="6">
        <v>5</v>
      </c>
      <c r="Q59" s="6">
        <v>2.5</v>
      </c>
      <c r="R59" s="6">
        <v>5</v>
      </c>
      <c r="S59" s="25">
        <f>SUM(F59:R59)</f>
        <v>90</v>
      </c>
      <c r="T59" s="2">
        <v>5</v>
      </c>
      <c r="U59" s="2">
        <v>5</v>
      </c>
      <c r="V59" s="2">
        <v>10</v>
      </c>
      <c r="W59" s="2">
        <v>15</v>
      </c>
      <c r="X59" s="2">
        <v>15</v>
      </c>
      <c r="Y59" s="2">
        <v>0</v>
      </c>
      <c r="Z59" s="2">
        <v>0</v>
      </c>
      <c r="AA59" s="2">
        <v>0</v>
      </c>
      <c r="AB59" s="27">
        <f>SUM(T59:AA59)</f>
        <v>50</v>
      </c>
      <c r="AC59" s="6">
        <f>(S59*$S$3+AB59*$AB$3)*0.2</f>
        <v>15.600000000000001</v>
      </c>
      <c r="AD59" s="6"/>
      <c r="AE59" s="22">
        <f>ROUND(AC59,0)</f>
        <v>16</v>
      </c>
    </row>
    <row r="60" spans="1:33" x14ac:dyDescent="0.35">
      <c r="A60" s="11" t="s">
        <v>122</v>
      </c>
      <c r="B60" s="11" t="s">
        <v>26</v>
      </c>
      <c r="C60" s="11" t="s">
        <v>123</v>
      </c>
      <c r="D60" s="11" t="s">
        <v>124</v>
      </c>
      <c r="E60" s="11" t="s">
        <v>125</v>
      </c>
      <c r="F60" s="6">
        <v>10</v>
      </c>
      <c r="G60" s="6">
        <v>5</v>
      </c>
      <c r="H60" s="6">
        <v>10</v>
      </c>
      <c r="I60" s="6">
        <v>10</v>
      </c>
      <c r="J60" s="6">
        <v>10</v>
      </c>
      <c r="K60" s="6">
        <v>10</v>
      </c>
      <c r="L60" s="6">
        <v>7.5</v>
      </c>
      <c r="M60" s="6">
        <v>0</v>
      </c>
      <c r="N60" s="6">
        <v>5</v>
      </c>
      <c r="O60" s="6">
        <v>0</v>
      </c>
      <c r="P60" s="6">
        <v>2.5</v>
      </c>
      <c r="Q60" s="6">
        <v>2.5</v>
      </c>
      <c r="R60" s="6">
        <v>5</v>
      </c>
      <c r="S60" s="25">
        <f>SUM(F60:R60)</f>
        <v>77.5</v>
      </c>
      <c r="T60" s="2">
        <v>10</v>
      </c>
      <c r="U60" s="2">
        <v>10</v>
      </c>
      <c r="V60" s="2">
        <v>2.5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7">
        <f>SUM(T60:AA60)</f>
        <v>22.5</v>
      </c>
      <c r="AC60" s="6">
        <f>(S60*$S$3+AB60*$AB$3)*0.2</f>
        <v>12.200000000000001</v>
      </c>
      <c r="AD60" s="6"/>
      <c r="AE60" s="22">
        <f>ROUND(AC60,0)</f>
        <v>12</v>
      </c>
    </row>
    <row r="61" spans="1:33" x14ac:dyDescent="0.35">
      <c r="A61" s="11" t="s">
        <v>7</v>
      </c>
      <c r="AE61" s="19"/>
    </row>
    <row r="62" spans="1:33" x14ac:dyDescent="0.35">
      <c r="A62" s="11"/>
      <c r="D62" s="2" t="s">
        <v>262</v>
      </c>
      <c r="F62" s="6">
        <f>AVERAGE(F6:F60)</f>
        <v>8.2758620689655178</v>
      </c>
      <c r="G62" s="6">
        <f t="shared" ref="G62:R62" si="0">AVERAGE(G6:G60)</f>
        <v>3.6206896551724137</v>
      </c>
      <c r="H62" s="6">
        <f t="shared" si="0"/>
        <v>8.1896551724137936</v>
      </c>
      <c r="I62" s="6">
        <f t="shared" si="0"/>
        <v>6.2931034482758621</v>
      </c>
      <c r="J62" s="6">
        <f t="shared" si="0"/>
        <v>5.5172413793103452</v>
      </c>
      <c r="K62" s="6">
        <f t="shared" si="0"/>
        <v>6.2068965517241379</v>
      </c>
      <c r="L62" s="6">
        <f t="shared" si="0"/>
        <v>5.0862068965517242</v>
      </c>
      <c r="M62" s="6">
        <f t="shared" si="0"/>
        <v>3.9655172413793105</v>
      </c>
      <c r="N62" s="6">
        <f t="shared" si="0"/>
        <v>3.5172413793103448</v>
      </c>
      <c r="O62" s="6">
        <f t="shared" si="0"/>
        <v>2.7586206896551726</v>
      </c>
      <c r="P62" s="6">
        <f t="shared" si="0"/>
        <v>2.7586206896551726</v>
      </c>
      <c r="Q62" s="6">
        <f t="shared" si="0"/>
        <v>1.896551724137931</v>
      </c>
      <c r="R62" s="6">
        <f t="shared" si="0"/>
        <v>3.7068965517241379</v>
      </c>
      <c r="S62" s="6">
        <f t="shared" ref="S62:AE62" si="1">AVERAGE(S6:S60)</f>
        <v>61.793103448275865</v>
      </c>
      <c r="T62" s="6">
        <f t="shared" si="1"/>
        <v>7.115384615384615</v>
      </c>
      <c r="U62" s="6">
        <f t="shared" si="1"/>
        <v>5.9615384615384617</v>
      </c>
      <c r="V62" s="6">
        <f t="shared" si="1"/>
        <v>6.8269230769230766</v>
      </c>
      <c r="W62" s="6">
        <f t="shared" si="1"/>
        <v>10.48076923076923</v>
      </c>
      <c r="X62" s="6">
        <f t="shared" si="1"/>
        <v>7.5</v>
      </c>
      <c r="Y62" s="6">
        <f t="shared" si="1"/>
        <v>5.384615384615385</v>
      </c>
      <c r="Z62" s="6">
        <f t="shared" si="1"/>
        <v>4.7115384615384617</v>
      </c>
      <c r="AA62" s="6">
        <f t="shared" si="1"/>
        <v>3.75</v>
      </c>
      <c r="AB62" s="6">
        <f t="shared" si="1"/>
        <v>49.814814814814817</v>
      </c>
      <c r="AC62" s="6">
        <f t="shared" si="1"/>
        <v>12.060370370370372</v>
      </c>
      <c r="AD62" s="6"/>
      <c r="AE62" s="6">
        <f t="shared" si="1"/>
        <v>12.538461538461538</v>
      </c>
    </row>
    <row r="63" spans="1:33" x14ac:dyDescent="0.35">
      <c r="A63" s="11"/>
      <c r="D63" s="2" t="s">
        <v>263</v>
      </c>
      <c r="F63" s="6">
        <f>STDEV(F6:F60)</f>
        <v>3.8442587221924476</v>
      </c>
      <c r="G63" s="6">
        <f t="shared" ref="G63:R63" si="2">STDEV(G6:G60)</f>
        <v>2.1739331226316225</v>
      </c>
      <c r="H63" s="6">
        <f t="shared" si="2"/>
        <v>3.8322265840021785</v>
      </c>
      <c r="I63" s="6">
        <f t="shared" si="2"/>
        <v>4.0433305785562084</v>
      </c>
      <c r="J63" s="6">
        <f t="shared" si="2"/>
        <v>4.7424427826593787</v>
      </c>
      <c r="K63" s="6">
        <f t="shared" si="2"/>
        <v>3.3819828328620174</v>
      </c>
      <c r="L63" s="6">
        <f t="shared" si="2"/>
        <v>4.4562735984493198</v>
      </c>
      <c r="M63" s="6">
        <f t="shared" si="2"/>
        <v>4.7489303955183244</v>
      </c>
      <c r="N63" s="6">
        <f t="shared" si="2"/>
        <v>2.2775408049531407</v>
      </c>
      <c r="O63" s="6">
        <f t="shared" si="2"/>
        <v>2.4408015722854115</v>
      </c>
      <c r="P63" s="6">
        <f t="shared" si="2"/>
        <v>2.0424979876505756</v>
      </c>
      <c r="Q63" s="6">
        <f t="shared" si="2"/>
        <v>1.4415970208221678</v>
      </c>
      <c r="R63" s="6">
        <f t="shared" si="2"/>
        <v>2.1774708517784633</v>
      </c>
      <c r="S63" s="6">
        <f t="shared" ref="S63:AE63" si="3">STDEV(S6:S60)</f>
        <v>27.360528543277223</v>
      </c>
      <c r="T63" s="6">
        <f t="shared" si="3"/>
        <v>3.9174167312342258</v>
      </c>
      <c r="U63" s="6">
        <f t="shared" si="3"/>
        <v>4.9029033784546003</v>
      </c>
      <c r="V63" s="6">
        <f t="shared" si="3"/>
        <v>3.0461198521801722</v>
      </c>
      <c r="W63" s="6">
        <f t="shared" si="3"/>
        <v>6.2457677978464252</v>
      </c>
      <c r="X63" s="6">
        <f t="shared" si="3"/>
        <v>7.245688373094719</v>
      </c>
      <c r="Y63" s="6">
        <f t="shared" si="3"/>
        <v>6.8808541509142485</v>
      </c>
      <c r="Z63" s="6">
        <f t="shared" si="3"/>
        <v>4.9156343983723545</v>
      </c>
      <c r="AA63" s="6">
        <f t="shared" si="3"/>
        <v>5.9266347955648486</v>
      </c>
      <c r="AB63" s="6">
        <f t="shared" si="3"/>
        <v>32.647048443615418</v>
      </c>
      <c r="AC63" s="6">
        <f t="shared" si="3"/>
        <v>5.2242905160424726</v>
      </c>
      <c r="AD63" s="6"/>
      <c r="AE63" s="6">
        <f t="shared" si="3"/>
        <v>4.7178874020541803</v>
      </c>
    </row>
    <row r="64" spans="1:33" x14ac:dyDescent="0.35">
      <c r="A64" s="11"/>
    </row>
    <row r="65" spans="1:1" x14ac:dyDescent="0.35">
      <c r="A65" s="11"/>
    </row>
    <row r="66" spans="1:1" x14ac:dyDescent="0.35">
      <c r="A66" s="11"/>
    </row>
    <row r="67" spans="1:1" x14ac:dyDescent="0.35">
      <c r="A67" s="11"/>
    </row>
  </sheetData>
  <sortState ref="A6:AD60">
    <sortCondition ref="D6:D60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9" workbookViewId="0">
      <selection activeCell="C28" sqref="C28"/>
    </sheetView>
  </sheetViews>
  <sheetFormatPr defaultRowHeight="12.5" x14ac:dyDescent="0.25"/>
  <cols>
    <col min="2" max="2" width="46.54296875" bestFit="1" customWidth="1"/>
  </cols>
  <sheetData>
    <row r="1" spans="1:3" ht="29" x14ac:dyDescent="0.25">
      <c r="A1" s="9" t="s">
        <v>0</v>
      </c>
      <c r="B1" s="9" t="s">
        <v>2</v>
      </c>
      <c r="C1" s="21" t="s">
        <v>258</v>
      </c>
    </row>
    <row r="2" spans="1:3" ht="14.5" x14ac:dyDescent="0.35">
      <c r="A2" s="11" t="s">
        <v>74</v>
      </c>
      <c r="B2" s="11" t="s">
        <v>75</v>
      </c>
      <c r="C2" s="23" t="s">
        <v>264</v>
      </c>
    </row>
    <row r="3" spans="1:3" ht="14.5" x14ac:dyDescent="0.35">
      <c r="A3" s="11" t="s">
        <v>206</v>
      </c>
      <c r="B3" s="11" t="s">
        <v>207</v>
      </c>
      <c r="C3" s="23" t="s">
        <v>264</v>
      </c>
    </row>
    <row r="4" spans="1:3" ht="14.5" x14ac:dyDescent="0.35">
      <c r="A4" s="11" t="s">
        <v>146</v>
      </c>
      <c r="B4" s="11" t="s">
        <v>147</v>
      </c>
      <c r="C4" s="22">
        <v>14</v>
      </c>
    </row>
    <row r="5" spans="1:3" ht="14.5" x14ac:dyDescent="0.35">
      <c r="A5" s="11" t="s">
        <v>149</v>
      </c>
      <c r="B5" s="11" t="s">
        <v>150</v>
      </c>
      <c r="C5" s="23" t="s">
        <v>264</v>
      </c>
    </row>
    <row r="6" spans="1:3" ht="14.5" x14ac:dyDescent="0.35">
      <c r="A6" s="11" t="s">
        <v>202</v>
      </c>
      <c r="B6" s="11" t="s">
        <v>203</v>
      </c>
      <c r="C6" s="23" t="s">
        <v>255</v>
      </c>
    </row>
    <row r="7" spans="1:3" ht="14.5" x14ac:dyDescent="0.35">
      <c r="A7" s="11" t="s">
        <v>138</v>
      </c>
      <c r="B7" s="11" t="s">
        <v>139</v>
      </c>
      <c r="C7" s="22">
        <v>18</v>
      </c>
    </row>
    <row r="8" spans="1:3" ht="14.5" x14ac:dyDescent="0.35">
      <c r="A8" s="11" t="s">
        <v>102</v>
      </c>
      <c r="B8" s="11" t="s">
        <v>103</v>
      </c>
      <c r="C8" s="22">
        <v>15</v>
      </c>
    </row>
    <row r="9" spans="1:3" ht="14.5" x14ac:dyDescent="0.35">
      <c r="A9" s="11" t="s">
        <v>219</v>
      </c>
      <c r="B9" s="11" t="s">
        <v>220</v>
      </c>
      <c r="C9" s="22">
        <v>12</v>
      </c>
    </row>
    <row r="10" spans="1:3" ht="14.5" x14ac:dyDescent="0.35">
      <c r="A10" s="11" t="s">
        <v>190</v>
      </c>
      <c r="B10" s="11" t="s">
        <v>191</v>
      </c>
      <c r="C10" s="22">
        <v>10</v>
      </c>
    </row>
    <row r="11" spans="1:3" ht="14.5" x14ac:dyDescent="0.35">
      <c r="A11" s="11" t="s">
        <v>198</v>
      </c>
      <c r="B11" s="11" t="s">
        <v>199</v>
      </c>
      <c r="C11" s="22">
        <v>16</v>
      </c>
    </row>
    <row r="12" spans="1:3" ht="14.5" x14ac:dyDescent="0.35">
      <c r="A12" s="11" t="s">
        <v>122</v>
      </c>
      <c r="B12" s="11" t="s">
        <v>123</v>
      </c>
      <c r="C12" s="22">
        <v>12</v>
      </c>
    </row>
    <row r="13" spans="1:3" ht="14.5" x14ac:dyDescent="0.35">
      <c r="A13" s="11" t="s">
        <v>38</v>
      </c>
      <c r="B13" s="11" t="s">
        <v>39</v>
      </c>
      <c r="C13" s="22">
        <v>5</v>
      </c>
    </row>
    <row r="14" spans="1:3" ht="14.5" x14ac:dyDescent="0.35">
      <c r="A14" s="11" t="s">
        <v>172</v>
      </c>
      <c r="B14" s="11" t="s">
        <v>173</v>
      </c>
      <c r="C14" s="23" t="s">
        <v>264</v>
      </c>
    </row>
    <row r="15" spans="1:3" ht="14.5" x14ac:dyDescent="0.35">
      <c r="A15" s="11" t="s">
        <v>168</v>
      </c>
      <c r="B15" s="11" t="s">
        <v>169</v>
      </c>
      <c r="C15" s="22">
        <v>12</v>
      </c>
    </row>
    <row r="16" spans="1:3" ht="14.5" x14ac:dyDescent="0.35">
      <c r="A16" s="11" t="s">
        <v>186</v>
      </c>
      <c r="B16" s="11" t="s">
        <v>187</v>
      </c>
      <c r="C16" s="23" t="s">
        <v>264</v>
      </c>
    </row>
    <row r="17" spans="1:3" ht="14.5" x14ac:dyDescent="0.35">
      <c r="A17" s="11" t="s">
        <v>30</v>
      </c>
      <c r="B17" s="11" t="s">
        <v>31</v>
      </c>
      <c r="C17" s="23" t="s">
        <v>264</v>
      </c>
    </row>
    <row r="18" spans="1:3" ht="14.5" x14ac:dyDescent="0.35">
      <c r="A18" s="11" t="s">
        <v>118</v>
      </c>
      <c r="B18" s="11" t="s">
        <v>119</v>
      </c>
      <c r="C18" s="23" t="s">
        <v>264</v>
      </c>
    </row>
    <row r="19" spans="1:3" ht="14.5" x14ac:dyDescent="0.35">
      <c r="A19" s="11" t="s">
        <v>90</v>
      </c>
      <c r="B19" s="11" t="s">
        <v>91</v>
      </c>
      <c r="C19" s="23" t="s">
        <v>264</v>
      </c>
    </row>
    <row r="20" spans="1:3" ht="14.5" x14ac:dyDescent="0.35">
      <c r="A20" s="11" t="s">
        <v>21</v>
      </c>
      <c r="B20" s="11" t="s">
        <v>22</v>
      </c>
      <c r="C20" s="23" t="s">
        <v>264</v>
      </c>
    </row>
    <row r="21" spans="1:3" ht="14.5" x14ac:dyDescent="0.35">
      <c r="A21" s="11" t="s">
        <v>130</v>
      </c>
      <c r="B21" s="11" t="s">
        <v>131</v>
      </c>
      <c r="C21" s="22">
        <v>14</v>
      </c>
    </row>
    <row r="22" spans="1:3" ht="14.5" x14ac:dyDescent="0.35">
      <c r="A22" s="11" t="s">
        <v>126</v>
      </c>
      <c r="B22" s="11" t="s">
        <v>127</v>
      </c>
      <c r="C22" s="22">
        <v>8</v>
      </c>
    </row>
    <row r="23" spans="1:3" ht="14.5" x14ac:dyDescent="0.35">
      <c r="A23" s="11" t="s">
        <v>153</v>
      </c>
      <c r="B23" s="11" t="s">
        <v>154</v>
      </c>
      <c r="C23" s="22">
        <v>18</v>
      </c>
    </row>
    <row r="24" spans="1:3" ht="14.5" x14ac:dyDescent="0.35">
      <c r="A24" s="11" t="s">
        <v>4</v>
      </c>
      <c r="B24" s="11" t="s">
        <v>8</v>
      </c>
      <c r="C24" s="22">
        <v>12</v>
      </c>
    </row>
    <row r="25" spans="1:3" ht="14.5" x14ac:dyDescent="0.35">
      <c r="A25" s="11" t="s">
        <v>114</v>
      </c>
      <c r="B25" s="11" t="s">
        <v>115</v>
      </c>
      <c r="C25" s="22">
        <v>4</v>
      </c>
    </row>
    <row r="26" spans="1:3" ht="14.5" x14ac:dyDescent="0.35">
      <c r="A26" s="11" t="s">
        <v>227</v>
      </c>
      <c r="B26" s="11" t="s">
        <v>228</v>
      </c>
      <c r="C26" s="22">
        <v>15</v>
      </c>
    </row>
    <row r="27" spans="1:3" ht="14.5" x14ac:dyDescent="0.35">
      <c r="A27" s="11" t="s">
        <v>164</v>
      </c>
      <c r="B27" s="11" t="s">
        <v>165</v>
      </c>
      <c r="C27" s="23" t="s">
        <v>264</v>
      </c>
    </row>
    <row r="28" spans="1:3" ht="14.5" x14ac:dyDescent="0.35">
      <c r="A28" s="11" t="s">
        <v>98</v>
      </c>
      <c r="B28" s="11" t="s">
        <v>99</v>
      </c>
      <c r="C28" s="23" t="s">
        <v>264</v>
      </c>
    </row>
    <row r="29" spans="1:3" ht="14.5" x14ac:dyDescent="0.35">
      <c r="A29" s="11" t="s">
        <v>54</v>
      </c>
      <c r="B29" s="11" t="s">
        <v>56</v>
      </c>
      <c r="C29" s="23" t="s">
        <v>264</v>
      </c>
    </row>
    <row r="30" spans="1:3" ht="14.5" x14ac:dyDescent="0.35">
      <c r="A30" s="11" t="s">
        <v>210</v>
      </c>
      <c r="B30" s="11" t="s">
        <v>211</v>
      </c>
      <c r="C30" s="22">
        <v>18</v>
      </c>
    </row>
    <row r="31" spans="1:3" ht="14.5" x14ac:dyDescent="0.35">
      <c r="A31" s="11" t="s">
        <v>42</v>
      </c>
      <c r="B31" s="11" t="s">
        <v>43</v>
      </c>
      <c r="C31" s="22">
        <v>12</v>
      </c>
    </row>
    <row r="32" spans="1:3" ht="14.5" x14ac:dyDescent="0.35">
      <c r="A32" s="11" t="s">
        <v>46</v>
      </c>
      <c r="B32" s="11" t="s">
        <v>47</v>
      </c>
      <c r="C32" s="22">
        <v>4</v>
      </c>
    </row>
    <row r="33" spans="1:3" ht="14.5" x14ac:dyDescent="0.35">
      <c r="A33" s="11" t="s">
        <v>86</v>
      </c>
      <c r="B33" s="11" t="s">
        <v>87</v>
      </c>
      <c r="C33" s="23" t="s">
        <v>264</v>
      </c>
    </row>
    <row r="34" spans="1:3" ht="14.5" x14ac:dyDescent="0.35">
      <c r="A34" s="11" t="s">
        <v>110</v>
      </c>
      <c r="B34" s="11" t="s">
        <v>111</v>
      </c>
      <c r="C34" s="23" t="s">
        <v>264</v>
      </c>
    </row>
    <row r="35" spans="1:3" ht="14.5" x14ac:dyDescent="0.35">
      <c r="A35" s="11" t="s">
        <v>59</v>
      </c>
      <c r="B35" s="11" t="s">
        <v>60</v>
      </c>
      <c r="C35" s="23" t="s">
        <v>264</v>
      </c>
    </row>
    <row r="36" spans="1:3" ht="14.5" x14ac:dyDescent="0.35">
      <c r="A36" s="11" t="s">
        <v>214</v>
      </c>
      <c r="B36" s="11" t="s">
        <v>216</v>
      </c>
      <c r="C36" s="23" t="s">
        <v>255</v>
      </c>
    </row>
    <row r="37" spans="1:3" ht="14.5" x14ac:dyDescent="0.35">
      <c r="A37" s="11" t="s">
        <v>66</v>
      </c>
      <c r="B37" s="11" t="s">
        <v>67</v>
      </c>
      <c r="C37" s="22">
        <v>18</v>
      </c>
    </row>
    <row r="38" spans="1:3" ht="14.5" x14ac:dyDescent="0.35">
      <c r="A38" s="11" t="s">
        <v>94</v>
      </c>
      <c r="B38" s="11" t="s">
        <v>95</v>
      </c>
      <c r="C38" s="23" t="s">
        <v>264</v>
      </c>
    </row>
    <row r="39" spans="1:3" ht="14.5" x14ac:dyDescent="0.35">
      <c r="A39" s="11" t="s">
        <v>106</v>
      </c>
      <c r="B39" s="11" t="s">
        <v>107</v>
      </c>
      <c r="C39" s="23" t="s">
        <v>264</v>
      </c>
    </row>
    <row r="40" spans="1:3" ht="14.5" x14ac:dyDescent="0.35">
      <c r="A40" s="11" t="s">
        <v>34</v>
      </c>
      <c r="B40" s="11" t="s">
        <v>35</v>
      </c>
      <c r="C40" s="22">
        <v>10</v>
      </c>
    </row>
    <row r="41" spans="1:3" ht="14.5" x14ac:dyDescent="0.35">
      <c r="A41" s="11" t="s">
        <v>181</v>
      </c>
      <c r="B41" s="11" t="s">
        <v>183</v>
      </c>
      <c r="C41" s="22">
        <v>18</v>
      </c>
    </row>
    <row r="42" spans="1:3" ht="14.5" x14ac:dyDescent="0.35">
      <c r="A42" s="11" t="s">
        <v>63</v>
      </c>
      <c r="B42" s="11" t="s">
        <v>64</v>
      </c>
      <c r="C42" s="23" t="s">
        <v>264</v>
      </c>
    </row>
    <row r="43" spans="1:3" ht="14.5" x14ac:dyDescent="0.35">
      <c r="A43" s="11" t="s">
        <v>142</v>
      </c>
      <c r="B43" s="11" t="s">
        <v>143</v>
      </c>
      <c r="C43" s="22">
        <v>4</v>
      </c>
    </row>
    <row r="44" spans="1:3" ht="14.5" x14ac:dyDescent="0.35">
      <c r="A44" s="11" t="s">
        <v>50</v>
      </c>
      <c r="B44" s="11" t="s">
        <v>51</v>
      </c>
      <c r="C44" s="23" t="s">
        <v>264</v>
      </c>
    </row>
    <row r="45" spans="1:3" ht="14.5" x14ac:dyDescent="0.35">
      <c r="A45" s="11" t="s">
        <v>25</v>
      </c>
      <c r="B45" s="11" t="s">
        <v>27</v>
      </c>
      <c r="C45" s="23" t="s">
        <v>264</v>
      </c>
    </row>
    <row r="46" spans="1:3" ht="14.5" x14ac:dyDescent="0.35">
      <c r="A46" s="11" t="s">
        <v>17</v>
      </c>
      <c r="B46" s="11" t="s">
        <v>18</v>
      </c>
      <c r="C46" s="23" t="s">
        <v>264</v>
      </c>
    </row>
    <row r="47" spans="1:3" ht="14.5" x14ac:dyDescent="0.35">
      <c r="A47" s="11" t="s">
        <v>82</v>
      </c>
      <c r="B47" s="11" t="s">
        <v>83</v>
      </c>
      <c r="C47" s="22">
        <v>15</v>
      </c>
    </row>
    <row r="48" spans="1:3" ht="14.5" x14ac:dyDescent="0.35">
      <c r="A48" s="11" t="s">
        <v>78</v>
      </c>
      <c r="B48" s="11" t="s">
        <v>79</v>
      </c>
      <c r="C48" s="23" t="s">
        <v>264</v>
      </c>
    </row>
    <row r="49" spans="1:3" ht="14.5" x14ac:dyDescent="0.35">
      <c r="A49" s="11" t="s">
        <v>176</v>
      </c>
      <c r="B49" s="11" t="s">
        <v>178</v>
      </c>
      <c r="C49" s="22">
        <v>18</v>
      </c>
    </row>
    <row r="50" spans="1:3" ht="14.5" x14ac:dyDescent="0.35">
      <c r="A50" s="11" t="s">
        <v>70</v>
      </c>
      <c r="B50" s="11" t="s">
        <v>71</v>
      </c>
      <c r="C50" s="23" t="s">
        <v>264</v>
      </c>
    </row>
    <row r="51" spans="1:3" ht="14.5" x14ac:dyDescent="0.35">
      <c r="A51" s="11" t="s">
        <v>156</v>
      </c>
      <c r="B51" s="11" t="s">
        <v>157</v>
      </c>
      <c r="C51" s="23" t="s">
        <v>255</v>
      </c>
    </row>
    <row r="52" spans="1:3" ht="14.5" x14ac:dyDescent="0.35">
      <c r="A52" s="11" t="s">
        <v>160</v>
      </c>
      <c r="B52" s="11" t="s">
        <v>161</v>
      </c>
      <c r="C52" s="22">
        <v>8</v>
      </c>
    </row>
    <row r="53" spans="1:3" ht="14.5" x14ac:dyDescent="0.35">
      <c r="A53" s="11" t="s">
        <v>223</v>
      </c>
      <c r="B53" s="11" t="s">
        <v>224</v>
      </c>
      <c r="C53" s="23" t="s">
        <v>255</v>
      </c>
    </row>
    <row r="54" spans="1:3" ht="14.5" x14ac:dyDescent="0.35">
      <c r="A54" s="11" t="s">
        <v>134</v>
      </c>
      <c r="B54" s="11" t="s">
        <v>135</v>
      </c>
      <c r="C54" s="23" t="s">
        <v>264</v>
      </c>
    </row>
    <row r="55" spans="1:3" ht="14.5" x14ac:dyDescent="0.35">
      <c r="A55" s="11" t="s">
        <v>11</v>
      </c>
      <c r="B55" s="11" t="s">
        <v>14</v>
      </c>
      <c r="C55" s="23" t="s">
        <v>264</v>
      </c>
    </row>
    <row r="56" spans="1:3" ht="14.5" x14ac:dyDescent="0.35">
      <c r="A56" s="11" t="s">
        <v>194</v>
      </c>
      <c r="B56" s="11" t="s">
        <v>195</v>
      </c>
      <c r="C56" s="22">
        <v>16</v>
      </c>
    </row>
  </sheetData>
  <sortState ref="A2:C56">
    <sortCondition ref="B2:B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listaDeAlunos_MIF-FI_24-1-2020.</vt:lpstr>
      <vt:lpstr>Sheet1</vt:lpstr>
      <vt:lpstr>'listaDeAlunos_MIF-FI_24-1-2020.'!Print_Area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jduque</dc:creator>
  <cp:lastModifiedBy>jduque</cp:lastModifiedBy>
  <cp:lastPrinted>2020-01-25T13:44:04Z</cp:lastPrinted>
  <dcterms:created xsi:type="dcterms:W3CDTF">2020-01-24T12:26:56Z</dcterms:created>
  <dcterms:modified xsi:type="dcterms:W3CDTF">2020-01-25T13:48:36Z</dcterms:modified>
</cp:coreProperties>
</file>